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codeName="ThisWorkbook"/>
  <mc:AlternateContent xmlns:mc="http://schemas.openxmlformats.org/markup-compatibility/2006">
    <mc:Choice Requires="x15">
      <x15ac:absPath xmlns:x15ac="http://schemas.microsoft.com/office/spreadsheetml/2010/11/ac" url="/Users/take/Dropbox/県協会/entry_form/"/>
    </mc:Choice>
  </mc:AlternateContent>
  <bookViews>
    <workbookView xWindow="4260" yWindow="460" windowWidth="23060" windowHeight="14180" tabRatio="500"/>
  </bookViews>
  <sheets>
    <sheet name="jr_s" sheetId="3" r:id="rId1"/>
    <sheet name="jr_s_text" sheetId="4"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8" i="4" l="1"/>
  <c r="B7" i="4"/>
  <c r="B6"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A59" i="4"/>
  <c r="A58" i="4"/>
  <c r="A57" i="4"/>
  <c r="A56" i="4"/>
  <c r="A55" i="4"/>
  <c r="A54" i="4"/>
  <c r="A53" i="4"/>
  <c r="A52" i="4"/>
  <c r="A51" i="4"/>
  <c r="A50" i="4"/>
  <c r="A49" i="4"/>
  <c r="A48" i="4"/>
  <c r="A47" i="4"/>
  <c r="A46" i="4"/>
  <c r="A45" i="4"/>
  <c r="A44" i="4"/>
  <c r="A43" i="4"/>
  <c r="A42" i="4"/>
  <c r="A41" i="4"/>
  <c r="A40" i="4"/>
  <c r="M10" i="4"/>
  <c r="L10" i="4"/>
  <c r="K10" i="4"/>
  <c r="J10" i="4"/>
  <c r="I10" i="4"/>
  <c r="H10" i="4"/>
  <c r="G10" i="4"/>
  <c r="F10" i="4"/>
  <c r="E10" i="4"/>
  <c r="D10" i="4"/>
  <c r="C10" i="4"/>
  <c r="A18" i="4"/>
  <c r="A17" i="4"/>
  <c r="A16" i="4"/>
  <c r="A15" i="4"/>
  <c r="A14" i="4"/>
  <c r="A13" i="4"/>
  <c r="A12" i="4"/>
  <c r="A11" i="4"/>
  <c r="A10" i="4"/>
  <c r="A39" i="4"/>
  <c r="A38" i="4"/>
  <c r="A37" i="4"/>
  <c r="A36" i="4"/>
  <c r="A35" i="4"/>
  <c r="A34" i="4"/>
  <c r="A33" i="4"/>
  <c r="A32" i="4"/>
  <c r="A31" i="4"/>
  <c r="A30" i="4"/>
  <c r="A29" i="4"/>
  <c r="A28" i="4"/>
  <c r="A27" i="4"/>
  <c r="A26" i="4"/>
  <c r="A25" i="4"/>
  <c r="A24" i="4"/>
  <c r="A23" i="4"/>
  <c r="A22" i="4"/>
  <c r="A21" i="4"/>
  <c r="A20" i="4"/>
  <c r="A19" i="4"/>
  <c r="B4" i="4"/>
  <c r="B3" i="4"/>
  <c r="B5" i="4"/>
  <c r="B2" i="4"/>
  <c r="B1" i="4"/>
</calcChain>
</file>

<file path=xl/sharedStrings.xml><?xml version="1.0" encoding="utf-8"?>
<sst xmlns="http://schemas.openxmlformats.org/spreadsheetml/2006/main" count="73" uniqueCount="64">
  <si>
    <t>所属団体</t>
    <phoneticPr fontId="1"/>
  </si>
  <si>
    <t>連絡者住所</t>
    <phoneticPr fontId="1"/>
  </si>
  <si>
    <t>申し込み大会名</t>
    <phoneticPr fontId="1"/>
  </si>
  <si>
    <t>性</t>
    <phoneticPr fontId="1"/>
  </si>
  <si>
    <t>名</t>
    <phoneticPr fontId="1"/>
  </si>
  <si>
    <t>種目※</t>
    <phoneticPr fontId="1"/>
  </si>
  <si>
    <t>連絡者氏名</t>
    <phoneticPr fontId="1"/>
  </si>
  <si>
    <t>*種目ごとに申請ファイルを作成して下さい。
*仮ドロー制作に使用致しますので、所属名など記入漏れの無いようご記入下さい。
*本大会申込書に記載頂きました個人情報につきましては、年齢基準の確認及び大会に関わる諸連絡に使用しますとともに氏名・所属・登録番号につきましては、本大会プログラムに掲載いたします。また、氏名・所属・登録番号につきましては、日本テニス協会と各地域テニス協会及び都道府県テニス協会間の大会資料として使用させて頂く他、テニスランキングに掲載し公開いたします。更に大会の記録として本協会のホームページや記念誌等へ掲載させていただきます。
尚、その他の個人情報につきましては、本人の同意を得ることなく、第三者に提供致しません。</t>
    <phoneticPr fontId="1"/>
  </si>
  <si>
    <t>大会名</t>
    <phoneticPr fontId="1"/>
  </si>
  <si>
    <t>連絡者氏名</t>
    <phoneticPr fontId="1"/>
  </si>
  <si>
    <t>連絡者住所</t>
    <phoneticPr fontId="1"/>
  </si>
  <si>
    <t>Emailアドレス</t>
    <phoneticPr fontId="1"/>
  </si>
  <si>
    <t>TEL</t>
    <phoneticPr fontId="1"/>
  </si>
  <si>
    <t>FAX</t>
    <phoneticPr fontId="1"/>
  </si>
  <si>
    <t>TEL</t>
    <phoneticPr fontId="1"/>
  </si>
  <si>
    <t>FAX</t>
    <phoneticPr fontId="1"/>
  </si>
  <si>
    <t>No</t>
    <phoneticPr fontId="1"/>
  </si>
  <si>
    <t>所属名</t>
    <phoneticPr fontId="1"/>
  </si>
  <si>
    <t>種目（男子or女子）</t>
    <phoneticPr fontId="1"/>
  </si>
  <si>
    <t>せい</t>
    <phoneticPr fontId="1"/>
  </si>
  <si>
    <t>めい</t>
    <phoneticPr fontId="1"/>
  </si>
  <si>
    <t>NO</t>
    <phoneticPr fontId="1"/>
  </si>
  <si>
    <t>大会時の学年</t>
    <rPh sb="0" eb="3">
      <t>タイカイジノガクネン</t>
    </rPh>
    <phoneticPr fontId="1"/>
  </si>
  <si>
    <t>所属名</t>
  </si>
  <si>
    <t>生年月日（西暦）</t>
  </si>
  <si>
    <t>生年月日（西暦）</t>
    <phoneticPr fontId="1"/>
  </si>
  <si>
    <t>年齢</t>
    <rPh sb="0" eb="2">
      <t>ネンレイ</t>
    </rPh>
    <phoneticPr fontId="1"/>
  </si>
  <si>
    <t>保護者指名</t>
    <rPh sb="0" eb="5">
      <t>ホゴシャシメイ</t>
    </rPh>
    <phoneticPr fontId="1"/>
  </si>
  <si>
    <t>TEL</t>
  </si>
  <si>
    <t>FAX</t>
  </si>
  <si>
    <t>参考戦績</t>
    <rPh sb="0" eb="4">
      <t>サンコウセンセキ</t>
    </rPh>
    <phoneticPr fontId="1"/>
  </si>
  <si>
    <t>住所</t>
    <rPh sb="0" eb="2">
      <t>ジュウショ</t>
    </rPh>
    <phoneticPr fontId="1"/>
  </si>
  <si>
    <t>氏名</t>
    <rPh sb="0" eb="2">
      <t>シメイ</t>
    </rPh>
    <phoneticPr fontId="1"/>
  </si>
  <si>
    <t>ふりがな</t>
    <phoneticPr fontId="1"/>
  </si>
  <si>
    <t>各大会共通シングルス申込書（ジュニア用）</t>
    <phoneticPr fontId="1"/>
  </si>
  <si>
    <t>※リストより選択、大会によっては、ない種目があるので注意して選択してください</t>
    <phoneticPr fontId="1"/>
  </si>
  <si>
    <t>大会ID</t>
    <rPh sb="0" eb="2">
      <t>タイカイ</t>
    </rPh>
    <phoneticPr fontId="1"/>
  </si>
  <si>
    <t>団体ID</t>
    <rPh sb="0" eb="2">
      <t>ダンタイ</t>
    </rPh>
    <phoneticPr fontId="1"/>
  </si>
  <si>
    <t>←要団体リスト＆団体ID</t>
    <rPh sb="1" eb="2">
      <t>ヨウ</t>
    </rPh>
    <rPh sb="2" eb="4">
      <t>ダンタイリスト</t>
    </rPh>
    <rPh sb="8" eb="10">
      <t>ダンタイ</t>
    </rPh>
    <phoneticPr fontId="1"/>
  </si>
  <si>
    <t>記入例</t>
    <rPh sb="0" eb="3">
      <t>キニュウレイ</t>
    </rPh>
    <phoneticPr fontId="1"/>
  </si>
  <si>
    <t>宮城</t>
    <rPh sb="0" eb="2">
      <t>ミヤギ</t>
    </rPh>
    <phoneticPr fontId="1"/>
  </si>
  <si>
    <t>太郎</t>
    <rPh sb="0" eb="2">
      <t>タロウ</t>
    </rPh>
    <phoneticPr fontId="1"/>
  </si>
  <si>
    <t>みやぎ</t>
    <phoneticPr fontId="1"/>
  </si>
  <si>
    <t>たろう</t>
    <phoneticPr fontId="1"/>
  </si>
  <si>
    <t>宮城県TA</t>
    <rPh sb="0" eb="3">
      <t>ミヤギケンテニス</t>
    </rPh>
    <phoneticPr fontId="1"/>
  </si>
  <si>
    <t>宮城二郎</t>
    <rPh sb="0" eb="2">
      <t>ミヤギ</t>
    </rPh>
    <rPh sb="2" eb="4">
      <t>ジロウ</t>
    </rPh>
    <phoneticPr fontId="1"/>
  </si>
  <si>
    <t>仙台市宮城野区榴岡●ー●</t>
    <rPh sb="0" eb="3">
      <t>センダイシ</t>
    </rPh>
    <rPh sb="3" eb="7">
      <t>ミヤギノク</t>
    </rPh>
    <rPh sb="7" eb="9">
      <t>ツツジガオカ</t>
    </rPh>
    <phoneticPr fontId="1"/>
  </si>
  <si>
    <t>022111333</t>
    <phoneticPr fontId="1"/>
  </si>
  <si>
    <t>0224445555</t>
    <phoneticPr fontId="1"/>
  </si>
  <si>
    <t>性、名の文字間にスペースは入れないでください</t>
    <rPh sb="0" eb="1">
      <t>セイ</t>
    </rPh>
    <rPh sb="2" eb="3">
      <t>メイ</t>
    </rPh>
    <rPh sb="4" eb="7">
      <t>モジカンニ</t>
    </rPh>
    <rPh sb="13" eb="14">
      <t>イレナイデクダサイ</t>
    </rPh>
    <phoneticPr fontId="1"/>
  </si>
  <si>
    <t>男子</t>
    <rPh sb="0" eb="2">
      <t>ダンシ</t>
    </rPh>
    <phoneticPr fontId="1"/>
  </si>
  <si>
    <t>女子</t>
    <rPh sb="0" eb="2">
      <t>ジョシ</t>
    </rPh>
    <phoneticPr fontId="1"/>
  </si>
  <si>
    <t>U-18</t>
    <phoneticPr fontId="1"/>
  </si>
  <si>
    <t>U-16</t>
    <phoneticPr fontId="1"/>
  </si>
  <si>
    <t>U-15</t>
    <phoneticPr fontId="1"/>
  </si>
  <si>
    <t>U-14</t>
    <phoneticPr fontId="1"/>
  </si>
  <si>
    <t>U-13</t>
    <phoneticPr fontId="1"/>
  </si>
  <si>
    <t>U-12</t>
    <phoneticPr fontId="1"/>
  </si>
  <si>
    <t>U-11</t>
    <phoneticPr fontId="1"/>
  </si>
  <si>
    <t>中学生</t>
    <rPh sb="0" eb="3">
      <t>チュウガクセイ</t>
    </rPh>
    <phoneticPr fontId="1"/>
  </si>
  <si>
    <t>小学生</t>
    <rPh sb="0" eb="3">
      <t>ショウガクセイ</t>
    </rPh>
    <phoneticPr fontId="1"/>
  </si>
  <si>
    <t>mtajimu@nifty.com</t>
    <phoneticPr fontId="1"/>
  </si>
  <si>
    <t>この申込書は宮城県テニス協会事務局へ電子メールで送ってください</t>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</si>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</sst>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quot;現&quot;&quot;在&quot;\)"/>
    <numFmt numFmtId="177" formatCode="yyyy/m/d;@"/>
  </numFmts>
  <fonts count="7" x14ac:knownFonts="1">
    <font>
      <sz val="11"/>
      <color theme="1"/>
      <name val="MS-PGothic"/>
      <family val="2"/>
      <charset val="128"/>
    </font>
    <font>
      <sz val="6"/>
      <name val="MS-PGothic"/>
      <family val="2"/>
      <charset val="128"/>
    </font>
    <font>
      <sz val="16"/>
      <color theme="1"/>
      <name val="MS-PGothic"/>
      <family val="2"/>
      <charset val="128"/>
    </font>
    <font>
      <sz val="10"/>
      <color theme="1"/>
      <name val="MS-PGothic"/>
      <family val="2"/>
      <charset val="128"/>
    </font>
    <font>
      <u/>
      <sz val="11"/>
      <color theme="10"/>
      <name val="MS-PGothic"/>
      <family val="2"/>
      <charset val="128"/>
    </font>
    <font>
      <sz val="11"/>
      <color rgb="FFFF0000"/>
      <name val="MS-PGothic"/>
      <family val="2"/>
      <charset val="128"/>
    </font>
    <font>
      <u/>
      <sz val="14"/>
      <color rgb="FFFF0000"/>
      <name val="MS-PGothic"/>
      <family val="2"/>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2" fillId="2" borderId="0" xfId="0" applyFont="1" applyFill="1" applyAlignment="1">
      <alignment vertical="center"/>
    </xf>
    <xf numFmtId="0" fontId="0" fillId="2" borderId="1" xfId="0" applyFill="1" applyBorder="1" applyAlignment="1">
      <alignment horizontal="center" vertical="center" shrinkToFit="1"/>
    </xf>
    <xf numFmtId="14" fontId="0" fillId="0" borderId="0" xfId="0" applyNumberFormat="1"/>
    <xf numFmtId="0" fontId="0" fillId="2" borderId="7"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10" xfId="0" applyFill="1" applyBorder="1" applyAlignment="1">
      <alignment horizontal="center" vertical="center"/>
    </xf>
    <xf numFmtId="14" fontId="0" fillId="2" borderId="1" xfId="0" applyNumberFormat="1" applyFill="1" applyBorder="1" applyAlignment="1">
      <alignment horizontal="center" vertical="center"/>
    </xf>
    <xf numFmtId="0" fontId="0" fillId="2"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0" fontId="0" fillId="2" borderId="0" xfId="0" applyFill="1" applyAlignment="1">
      <alignment horizontal="right" vertical="center"/>
    </xf>
    <xf numFmtId="49" fontId="0" fillId="2" borderId="1" xfId="0" applyNumberFormat="1" applyFill="1" applyBorder="1" applyAlignment="1">
      <alignment vertical="center"/>
    </xf>
    <xf numFmtId="0" fontId="0" fillId="2" borderId="0" xfId="0" applyFill="1" applyAlignment="1">
      <alignment horizontal="left"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vertical="center"/>
    </xf>
    <xf numFmtId="0" fontId="0" fillId="2" borderId="1" xfId="0" applyFill="1" applyBorder="1" applyAlignment="1">
      <alignment vertical="center"/>
    </xf>
    <xf numFmtId="0" fontId="0" fillId="0" borderId="1" xfId="0" applyBorder="1"/>
    <xf numFmtId="0" fontId="0" fillId="2" borderId="0" xfId="0" applyFill="1" applyAlignment="1">
      <alignment horizontal="center" vertical="center" shrinkToFit="1"/>
    </xf>
    <xf numFmtId="0" fontId="0" fillId="2" borderId="0" xfId="0" applyFill="1" applyAlignment="1">
      <alignment horizontal="center" vertical="center"/>
    </xf>
    <xf numFmtId="14" fontId="0" fillId="2" borderId="0" xfId="0" applyNumberFormat="1" applyFill="1" applyAlignment="1">
      <alignment horizontal="center" vertical="center"/>
    </xf>
    <xf numFmtId="49" fontId="0" fillId="2" borderId="0" xfId="0" applyNumberFormat="1" applyFill="1" applyAlignment="1">
      <alignment horizontal="center" vertical="center"/>
    </xf>
    <xf numFmtId="177"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5" fillId="2" borderId="0" xfId="0" applyFont="1" applyFill="1" applyAlignment="1">
      <alignment vertical="center" shrinkToFit="1"/>
    </xf>
    <xf numFmtId="0" fontId="5" fillId="0" borderId="0" xfId="0" applyFont="1" applyAlignment="1">
      <alignment vertical="center"/>
    </xf>
    <xf numFmtId="0" fontId="0" fillId="2" borderId="7" xfId="0" applyFill="1" applyBorder="1" applyAlignment="1">
      <alignment horizontal="left" vertical="center"/>
    </xf>
    <xf numFmtId="0" fontId="0" fillId="2" borderId="11" xfId="0" applyFill="1" applyBorder="1" applyAlignment="1">
      <alignment horizontal="left" vertical="center"/>
    </xf>
    <xf numFmtId="0" fontId="0" fillId="2" borderId="8" xfId="0" applyFill="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9" xfId="0" applyFill="1" applyBorder="1" applyAlignment="1">
      <alignment horizontal="left" vertical="center"/>
    </xf>
    <xf numFmtId="0" fontId="0" fillId="2" borderId="6" xfId="0" applyFill="1" applyBorder="1" applyAlignment="1">
      <alignment horizontal="left" vertical="center"/>
    </xf>
    <xf numFmtId="0" fontId="3" fillId="2" borderId="2" xfId="0" applyFont="1" applyFill="1" applyBorder="1" applyAlignment="1">
      <alignment vertical="top" wrapText="1"/>
    </xf>
    <xf numFmtId="0" fontId="3" fillId="2" borderId="2" xfId="0" applyFont="1" applyFill="1" applyBorder="1" applyAlignment="1">
      <alignment vertical="top"/>
    </xf>
    <xf numFmtId="0" fontId="0" fillId="2" borderId="2" xfId="0" applyFill="1" applyBorder="1" applyAlignment="1">
      <alignment vertical="top"/>
    </xf>
    <xf numFmtId="0" fontId="0" fillId="2" borderId="1" xfId="0" applyFill="1" applyBorder="1" applyAlignment="1">
      <alignment horizontal="center" vertical="center"/>
    </xf>
    <xf numFmtId="0" fontId="0" fillId="2" borderId="0" xfId="0" applyFill="1" applyAlignment="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5" fillId="0" borderId="12" xfId="0" applyFont="1" applyBorder="1" applyAlignment="1">
      <alignment vertical="center"/>
    </xf>
    <xf numFmtId="0" fontId="6" fillId="2" borderId="0" xfId="1" applyFont="1" applyFill="1" applyAlignment="1">
      <alignment vertical="center"/>
    </xf>
    <xf numFmtId="0" fontId="6" fillId="0" borderId="0" xfId="1" applyFont="1" applyAlignment="1">
      <alignment vertical="center"/>
    </xf>
  </cellXfs>
  <cellStyles count="2">
    <cellStyle name="ハイパーリンク" xfId="1" builtinId="8"/>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tajimu@nifty.com" TargetMode="External"/><Relationship Id="rId2" Type="http://schemas.openxmlformats.org/officeDocument/2006/relationships/hyperlink" Target="mailto:mtajimu@nift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R62"/>
  <sheetViews>
    <sheetView tabSelected="1" zoomScale="89" workbookViewId="0">
      <selection activeCell="M3" sqref="M3:N3"/>
    </sheetView>
  </sheetViews>
  <sheetFormatPr baseColWidth="12" defaultRowHeight="14" x14ac:dyDescent="0.15"/>
  <cols>
    <col min="1" max="1" width="3.83203125" style="15" customWidth="1"/>
    <col min="2" max="5" width="9.5" style="15" customWidth="1"/>
    <col min="6" max="7" width="14.1640625" style="15" customWidth="1"/>
    <col min="8" max="8" width="9.5" style="15" customWidth="1"/>
    <col min="9" max="9" width="14.1640625" style="15" customWidth="1"/>
    <col min="10" max="10" width="12" style="15" customWidth="1"/>
    <col min="11" max="11" width="26.6640625" style="15" customWidth="1"/>
    <col min="12" max="13" width="12.5" style="15" customWidth="1"/>
    <col min="14" max="14" width="33.83203125" style="15" customWidth="1"/>
    <col min="15" max="16384" width="12.83203125" style="15"/>
  </cols>
  <sheetData>
    <row r="1" spans="1:18" ht="23" customHeight="1" x14ac:dyDescent="0.15">
      <c r="A1" s="1" t="s">
        <v>34</v>
      </c>
    </row>
    <row r="2" spans="1:18" ht="34" customHeight="1" x14ac:dyDescent="0.15">
      <c r="A2" s="39" t="s">
        <v>0</v>
      </c>
      <c r="B2" s="39"/>
      <c r="C2" s="27"/>
      <c r="D2" s="28"/>
      <c r="E2" s="28"/>
      <c r="F2" s="28"/>
      <c r="G2" s="28"/>
      <c r="H2" s="29"/>
      <c r="I2" s="14" t="s">
        <v>11</v>
      </c>
      <c r="J2" s="28"/>
      <c r="K2" s="29"/>
      <c r="L2" s="45" t="s">
        <v>62</v>
      </c>
      <c r="M2" s="26"/>
      <c r="N2" s="26"/>
    </row>
    <row r="3" spans="1:18" ht="17" customHeight="1" x14ac:dyDescent="0.15">
      <c r="A3" s="41" t="s">
        <v>6</v>
      </c>
      <c r="B3" s="42"/>
      <c r="C3" s="30"/>
      <c r="D3" s="31"/>
      <c r="E3" s="31"/>
      <c r="F3" s="31"/>
      <c r="G3" s="31"/>
      <c r="H3" s="32"/>
      <c r="I3" s="14" t="s">
        <v>12</v>
      </c>
      <c r="J3" s="28"/>
      <c r="K3" s="29"/>
      <c r="L3" s="25" t="s">
        <v>63</v>
      </c>
      <c r="M3" s="46" t="s">
        <v>61</v>
      </c>
      <c r="N3" s="47"/>
    </row>
    <row r="4" spans="1:18" ht="17" customHeight="1" x14ac:dyDescent="0.15">
      <c r="A4" s="43"/>
      <c r="B4" s="44"/>
      <c r="C4" s="33"/>
      <c r="D4" s="34"/>
      <c r="E4" s="34"/>
      <c r="F4" s="34"/>
      <c r="G4" s="34"/>
      <c r="H4" s="35"/>
      <c r="I4" s="14" t="s">
        <v>13</v>
      </c>
      <c r="J4" s="28"/>
      <c r="K4" s="29"/>
    </row>
    <row r="5" spans="1:18" ht="20" customHeight="1" x14ac:dyDescent="0.15">
      <c r="A5" s="39" t="s">
        <v>1</v>
      </c>
      <c r="B5" s="39"/>
      <c r="C5" s="27"/>
      <c r="D5" s="28"/>
      <c r="E5" s="28"/>
      <c r="F5" s="28"/>
      <c r="G5" s="28"/>
      <c r="H5" s="28"/>
      <c r="I5" s="28"/>
      <c r="J5" s="28"/>
      <c r="K5" s="29"/>
      <c r="Q5" s="15" t="s">
        <v>50</v>
      </c>
      <c r="R5" s="15" t="s">
        <v>52</v>
      </c>
    </row>
    <row r="6" spans="1:18" x14ac:dyDescent="0.15">
      <c r="A6" s="40"/>
      <c r="B6" s="40"/>
      <c r="C6" s="40"/>
      <c r="D6" s="40"/>
      <c r="E6" s="40"/>
      <c r="F6" s="40"/>
      <c r="G6" s="40"/>
      <c r="H6" s="40"/>
      <c r="I6" s="40"/>
      <c r="J6" s="40"/>
      <c r="Q6" s="15" t="s">
        <v>51</v>
      </c>
      <c r="R6" s="15" t="s">
        <v>53</v>
      </c>
    </row>
    <row r="7" spans="1:18" ht="23" customHeight="1" x14ac:dyDescent="0.15">
      <c r="A7" s="39" t="s">
        <v>2</v>
      </c>
      <c r="B7" s="39"/>
      <c r="C7" s="27"/>
      <c r="D7" s="28"/>
      <c r="E7" s="28"/>
      <c r="F7" s="28"/>
      <c r="G7" s="28"/>
      <c r="H7" s="29"/>
      <c r="I7" s="14" t="s">
        <v>5</v>
      </c>
      <c r="J7" s="23"/>
      <c r="K7" s="24"/>
      <c r="R7" s="15" t="s">
        <v>54</v>
      </c>
    </row>
    <row r="8" spans="1:18" x14ac:dyDescent="0.15">
      <c r="A8" s="10"/>
      <c r="B8" s="10"/>
      <c r="C8" s="10"/>
      <c r="D8" s="10"/>
      <c r="E8" s="10"/>
      <c r="F8" s="10"/>
      <c r="G8" s="10"/>
      <c r="H8" s="10"/>
      <c r="I8" s="12" t="s">
        <v>35</v>
      </c>
      <c r="J8" s="10"/>
      <c r="R8" s="15" t="s">
        <v>55</v>
      </c>
    </row>
    <row r="9" spans="1:18" x14ac:dyDescent="0.15">
      <c r="A9" s="10"/>
      <c r="B9" s="15" t="s">
        <v>49</v>
      </c>
      <c r="C9" s="10"/>
      <c r="D9" s="10"/>
      <c r="E9" s="10"/>
      <c r="F9" s="10"/>
      <c r="G9" s="10"/>
      <c r="H9" s="10"/>
      <c r="I9" s="12"/>
      <c r="J9" s="10"/>
      <c r="R9" s="15" t="s">
        <v>56</v>
      </c>
    </row>
    <row r="10" spans="1:18" s="19" customFormat="1" x14ac:dyDescent="0.15">
      <c r="A10" s="18" t="s">
        <v>39</v>
      </c>
      <c r="B10" s="19" t="s">
        <v>40</v>
      </c>
      <c r="C10" s="19" t="s">
        <v>41</v>
      </c>
      <c r="D10" s="19" t="s">
        <v>42</v>
      </c>
      <c r="E10" s="19" t="s">
        <v>43</v>
      </c>
      <c r="F10" s="19" t="s">
        <v>44</v>
      </c>
      <c r="G10" s="20">
        <v>42648</v>
      </c>
      <c r="H10" s="19">
        <v>17</v>
      </c>
      <c r="I10" s="19">
        <v>2</v>
      </c>
      <c r="J10" s="19" t="s">
        <v>45</v>
      </c>
      <c r="K10" s="19" t="s">
        <v>46</v>
      </c>
      <c r="L10" s="21" t="s">
        <v>47</v>
      </c>
      <c r="M10" s="21" t="s">
        <v>48</v>
      </c>
      <c r="R10" s="12" t="s">
        <v>57</v>
      </c>
    </row>
    <row r="11" spans="1:18" ht="23" customHeight="1" x14ac:dyDescent="0.15">
      <c r="A11" s="2" t="s">
        <v>21</v>
      </c>
      <c r="B11" s="4" t="s">
        <v>3</v>
      </c>
      <c r="C11" s="5" t="s">
        <v>4</v>
      </c>
      <c r="D11" s="4" t="s">
        <v>19</v>
      </c>
      <c r="E11" s="5" t="s">
        <v>20</v>
      </c>
      <c r="F11" s="2" t="s">
        <v>17</v>
      </c>
      <c r="G11" s="2" t="s">
        <v>25</v>
      </c>
      <c r="H11" s="2" t="s">
        <v>26</v>
      </c>
      <c r="I11" s="2" t="s">
        <v>22</v>
      </c>
      <c r="J11" s="2" t="s">
        <v>27</v>
      </c>
      <c r="K11" s="2" t="s">
        <v>31</v>
      </c>
      <c r="L11" s="14" t="s">
        <v>12</v>
      </c>
      <c r="M11" s="14" t="s">
        <v>13</v>
      </c>
      <c r="N11" s="14" t="s">
        <v>30</v>
      </c>
      <c r="R11" s="15" t="s">
        <v>58</v>
      </c>
    </row>
    <row r="12" spans="1:18" ht="23" customHeight="1" x14ac:dyDescent="0.15">
      <c r="A12" s="14">
        <v>1</v>
      </c>
      <c r="B12" s="13"/>
      <c r="C12" s="6"/>
      <c r="D12" s="13"/>
      <c r="E12" s="6"/>
      <c r="F12" s="7"/>
      <c r="G12" s="22"/>
      <c r="H12" s="8"/>
      <c r="I12" s="14"/>
      <c r="J12" s="14"/>
      <c r="K12" s="9"/>
      <c r="L12" s="11"/>
      <c r="M12" s="11"/>
      <c r="N12" s="16"/>
      <c r="R12" s="15" t="s">
        <v>59</v>
      </c>
    </row>
    <row r="13" spans="1:18" ht="23" customHeight="1" x14ac:dyDescent="0.15">
      <c r="A13" s="14">
        <v>2</v>
      </c>
      <c r="B13" s="13"/>
      <c r="C13" s="6"/>
      <c r="D13" s="13"/>
      <c r="E13" s="6"/>
      <c r="F13" s="7"/>
      <c r="G13" s="22"/>
      <c r="H13" s="8"/>
      <c r="I13" s="14"/>
      <c r="J13" s="14"/>
      <c r="K13" s="9"/>
      <c r="L13" s="11"/>
      <c r="M13" s="11"/>
      <c r="N13" s="16"/>
      <c r="R13" s="15" t="s">
        <v>60</v>
      </c>
    </row>
    <row r="14" spans="1:18" ht="23" customHeight="1" x14ac:dyDescent="0.15">
      <c r="A14" s="14">
        <v>3</v>
      </c>
      <c r="B14" s="13"/>
      <c r="C14" s="6"/>
      <c r="D14" s="13"/>
      <c r="E14" s="6"/>
      <c r="F14" s="7"/>
      <c r="G14" s="22"/>
      <c r="H14" s="8"/>
      <c r="I14" s="14"/>
      <c r="J14" s="14"/>
      <c r="K14" s="9"/>
      <c r="L14" s="11"/>
      <c r="M14" s="11"/>
      <c r="N14" s="16"/>
    </row>
    <row r="15" spans="1:18" ht="23" customHeight="1" x14ac:dyDescent="0.15">
      <c r="A15" s="14">
        <v>4</v>
      </c>
      <c r="B15" s="13"/>
      <c r="C15" s="6"/>
      <c r="D15" s="13"/>
      <c r="E15" s="6"/>
      <c r="F15" s="7"/>
      <c r="G15" s="22"/>
      <c r="H15" s="8"/>
      <c r="I15" s="14"/>
      <c r="J15" s="14"/>
      <c r="K15" s="9"/>
      <c r="L15" s="11"/>
      <c r="M15" s="11"/>
      <c r="N15" s="16"/>
    </row>
    <row r="16" spans="1:18" ht="23" customHeight="1" x14ac:dyDescent="0.15">
      <c r="A16" s="14">
        <v>5</v>
      </c>
      <c r="B16" s="13"/>
      <c r="C16" s="6"/>
      <c r="D16" s="13"/>
      <c r="E16" s="6"/>
      <c r="F16" s="7"/>
      <c r="G16" s="22"/>
      <c r="H16" s="8"/>
      <c r="I16" s="14"/>
      <c r="J16" s="14"/>
      <c r="K16" s="9"/>
      <c r="L16" s="11"/>
      <c r="M16" s="11"/>
      <c r="N16" s="16"/>
    </row>
    <row r="17" spans="1:14" ht="23" customHeight="1" x14ac:dyDescent="0.15">
      <c r="A17" s="14">
        <v>6</v>
      </c>
      <c r="B17" s="13"/>
      <c r="C17" s="6"/>
      <c r="D17" s="13"/>
      <c r="E17" s="6"/>
      <c r="F17" s="7"/>
      <c r="G17" s="22"/>
      <c r="H17" s="8"/>
      <c r="I17" s="14"/>
      <c r="J17" s="14"/>
      <c r="K17" s="9"/>
      <c r="L17" s="11"/>
      <c r="M17" s="11"/>
      <c r="N17" s="16"/>
    </row>
    <row r="18" spans="1:14" ht="23" customHeight="1" x14ac:dyDescent="0.15">
      <c r="A18" s="14">
        <v>7</v>
      </c>
      <c r="B18" s="13"/>
      <c r="C18" s="6"/>
      <c r="D18" s="13"/>
      <c r="E18" s="6"/>
      <c r="F18" s="7"/>
      <c r="G18" s="22"/>
      <c r="H18" s="8"/>
      <c r="I18" s="14"/>
      <c r="J18" s="14"/>
      <c r="K18" s="9"/>
      <c r="L18" s="11"/>
      <c r="M18" s="11"/>
      <c r="N18" s="16"/>
    </row>
    <row r="19" spans="1:14" ht="23" customHeight="1" x14ac:dyDescent="0.15">
      <c r="A19" s="14">
        <v>8</v>
      </c>
      <c r="B19" s="13"/>
      <c r="C19" s="6"/>
      <c r="D19" s="13"/>
      <c r="E19" s="6"/>
      <c r="F19" s="7"/>
      <c r="G19" s="22"/>
      <c r="H19" s="8"/>
      <c r="I19" s="14"/>
      <c r="J19" s="14"/>
      <c r="K19" s="9"/>
      <c r="L19" s="11"/>
      <c r="M19" s="11"/>
      <c r="N19" s="16"/>
    </row>
    <row r="20" spans="1:14" ht="23" customHeight="1" x14ac:dyDescent="0.15">
      <c r="A20" s="14">
        <v>9</v>
      </c>
      <c r="B20" s="13"/>
      <c r="C20" s="6"/>
      <c r="D20" s="13"/>
      <c r="E20" s="6"/>
      <c r="F20" s="7"/>
      <c r="G20" s="22"/>
      <c r="H20" s="8"/>
      <c r="I20" s="14"/>
      <c r="J20" s="14"/>
      <c r="K20" s="9"/>
      <c r="L20" s="11"/>
      <c r="M20" s="11"/>
      <c r="N20" s="16"/>
    </row>
    <row r="21" spans="1:14" ht="23" customHeight="1" x14ac:dyDescent="0.15">
      <c r="A21" s="14">
        <v>10</v>
      </c>
      <c r="B21" s="13"/>
      <c r="C21" s="6"/>
      <c r="D21" s="13"/>
      <c r="E21" s="6"/>
      <c r="F21" s="7"/>
      <c r="G21" s="22"/>
      <c r="H21" s="8"/>
      <c r="I21" s="14"/>
      <c r="J21" s="14"/>
      <c r="K21" s="9"/>
      <c r="L21" s="11"/>
      <c r="M21" s="11"/>
      <c r="N21" s="16"/>
    </row>
    <row r="22" spans="1:14" ht="23" customHeight="1" x14ac:dyDescent="0.15">
      <c r="A22" s="14">
        <v>11</v>
      </c>
      <c r="B22" s="13"/>
      <c r="C22" s="6"/>
      <c r="D22" s="13"/>
      <c r="E22" s="6"/>
      <c r="F22" s="7"/>
      <c r="G22" s="22"/>
      <c r="H22" s="8"/>
      <c r="I22" s="14"/>
      <c r="J22" s="14"/>
      <c r="K22" s="9"/>
      <c r="L22" s="11"/>
      <c r="M22" s="11"/>
      <c r="N22" s="16"/>
    </row>
    <row r="23" spans="1:14" ht="23" customHeight="1" x14ac:dyDescent="0.15">
      <c r="A23" s="14">
        <v>12</v>
      </c>
      <c r="B23" s="13"/>
      <c r="C23" s="6"/>
      <c r="D23" s="13"/>
      <c r="E23" s="6"/>
      <c r="F23" s="7"/>
      <c r="G23" s="22"/>
      <c r="H23" s="8"/>
      <c r="I23" s="14"/>
      <c r="J23" s="14"/>
      <c r="K23" s="9"/>
      <c r="L23" s="11"/>
      <c r="M23" s="11"/>
      <c r="N23" s="16"/>
    </row>
    <row r="24" spans="1:14" ht="23" customHeight="1" x14ac:dyDescent="0.15">
      <c r="A24" s="14">
        <v>13</v>
      </c>
      <c r="B24" s="13"/>
      <c r="C24" s="6"/>
      <c r="D24" s="13"/>
      <c r="E24" s="6"/>
      <c r="F24" s="7"/>
      <c r="G24" s="22"/>
      <c r="H24" s="8"/>
      <c r="I24" s="14"/>
      <c r="J24" s="14"/>
      <c r="K24" s="9"/>
      <c r="L24" s="11"/>
      <c r="M24" s="11"/>
      <c r="N24" s="16"/>
    </row>
    <row r="25" spans="1:14" ht="23" customHeight="1" x14ac:dyDescent="0.15">
      <c r="A25" s="14">
        <v>14</v>
      </c>
      <c r="B25" s="13"/>
      <c r="C25" s="6"/>
      <c r="D25" s="13"/>
      <c r="E25" s="6"/>
      <c r="F25" s="7"/>
      <c r="G25" s="22"/>
      <c r="H25" s="8"/>
      <c r="I25" s="14"/>
      <c r="J25" s="14"/>
      <c r="K25" s="9"/>
      <c r="L25" s="11"/>
      <c r="M25" s="11"/>
      <c r="N25" s="16"/>
    </row>
    <row r="26" spans="1:14" ht="23" customHeight="1" x14ac:dyDescent="0.15">
      <c r="A26" s="14">
        <v>15</v>
      </c>
      <c r="B26" s="13"/>
      <c r="C26" s="6"/>
      <c r="D26" s="13"/>
      <c r="E26" s="6"/>
      <c r="F26" s="7"/>
      <c r="G26" s="22"/>
      <c r="H26" s="8"/>
      <c r="I26" s="14"/>
      <c r="J26" s="14"/>
      <c r="K26" s="9"/>
      <c r="L26" s="11"/>
      <c r="M26" s="11"/>
      <c r="N26" s="16"/>
    </row>
    <row r="27" spans="1:14" ht="23" customHeight="1" x14ac:dyDescent="0.15">
      <c r="A27" s="14">
        <v>16</v>
      </c>
      <c r="B27" s="13"/>
      <c r="C27" s="6"/>
      <c r="D27" s="13"/>
      <c r="E27" s="6"/>
      <c r="F27" s="7"/>
      <c r="G27" s="22"/>
      <c r="H27" s="8"/>
      <c r="I27" s="14"/>
      <c r="J27" s="14"/>
      <c r="K27" s="9"/>
      <c r="L27" s="11"/>
      <c r="M27" s="11"/>
      <c r="N27" s="16"/>
    </row>
    <row r="28" spans="1:14" ht="23" customHeight="1" x14ac:dyDescent="0.15">
      <c r="A28" s="14">
        <v>17</v>
      </c>
      <c r="B28" s="13"/>
      <c r="C28" s="6"/>
      <c r="D28" s="13"/>
      <c r="E28" s="6"/>
      <c r="F28" s="7"/>
      <c r="G28" s="22"/>
      <c r="H28" s="8"/>
      <c r="I28" s="14"/>
      <c r="J28" s="14"/>
      <c r="K28" s="9"/>
      <c r="L28" s="11"/>
      <c r="M28" s="11"/>
      <c r="N28" s="16"/>
    </row>
    <row r="29" spans="1:14" ht="23" customHeight="1" x14ac:dyDescent="0.15">
      <c r="A29" s="14">
        <v>18</v>
      </c>
      <c r="B29" s="13"/>
      <c r="C29" s="6"/>
      <c r="D29" s="13"/>
      <c r="E29" s="6"/>
      <c r="F29" s="7"/>
      <c r="G29" s="22"/>
      <c r="H29" s="8"/>
      <c r="I29" s="14"/>
      <c r="J29" s="14"/>
      <c r="K29" s="9"/>
      <c r="L29" s="11"/>
      <c r="M29" s="11"/>
      <c r="N29" s="16"/>
    </row>
    <row r="30" spans="1:14" ht="23" customHeight="1" x14ac:dyDescent="0.15">
      <c r="A30" s="14">
        <v>19</v>
      </c>
      <c r="B30" s="13"/>
      <c r="C30" s="6"/>
      <c r="D30" s="13"/>
      <c r="E30" s="6"/>
      <c r="F30" s="7"/>
      <c r="G30" s="22"/>
      <c r="H30" s="8"/>
      <c r="I30" s="14"/>
      <c r="J30" s="14"/>
      <c r="K30" s="9"/>
      <c r="L30" s="11"/>
      <c r="M30" s="11"/>
      <c r="N30" s="16"/>
    </row>
    <row r="31" spans="1:14" ht="23" customHeight="1" x14ac:dyDescent="0.15">
      <c r="A31" s="14">
        <v>20</v>
      </c>
      <c r="B31" s="13"/>
      <c r="C31" s="6"/>
      <c r="D31" s="13"/>
      <c r="E31" s="6"/>
      <c r="F31" s="7"/>
      <c r="G31" s="22"/>
      <c r="H31" s="8"/>
      <c r="I31" s="14"/>
      <c r="J31" s="14"/>
      <c r="K31" s="9"/>
      <c r="L31" s="11"/>
      <c r="M31" s="11"/>
      <c r="N31" s="16"/>
    </row>
    <row r="32" spans="1:14" ht="23" customHeight="1" x14ac:dyDescent="0.15">
      <c r="A32" s="14">
        <v>21</v>
      </c>
      <c r="B32" s="13"/>
      <c r="C32" s="6"/>
      <c r="D32" s="13"/>
      <c r="E32" s="6"/>
      <c r="F32" s="7"/>
      <c r="G32" s="22"/>
      <c r="H32" s="8"/>
      <c r="I32" s="14"/>
      <c r="J32" s="14"/>
      <c r="K32" s="9"/>
      <c r="L32" s="11"/>
      <c r="M32" s="11"/>
      <c r="N32" s="16"/>
    </row>
    <row r="33" spans="1:14" ht="23" customHeight="1" x14ac:dyDescent="0.15">
      <c r="A33" s="14">
        <v>22</v>
      </c>
      <c r="B33" s="13"/>
      <c r="C33" s="6"/>
      <c r="D33" s="13"/>
      <c r="E33" s="6"/>
      <c r="F33" s="7"/>
      <c r="G33" s="22"/>
      <c r="H33" s="8"/>
      <c r="I33" s="14"/>
      <c r="J33" s="14"/>
      <c r="K33" s="9"/>
      <c r="L33" s="11"/>
      <c r="M33" s="11"/>
      <c r="N33" s="16"/>
    </row>
    <row r="34" spans="1:14" ht="23" customHeight="1" x14ac:dyDescent="0.15">
      <c r="A34" s="14">
        <v>23</v>
      </c>
      <c r="B34" s="13"/>
      <c r="C34" s="6"/>
      <c r="D34" s="13"/>
      <c r="E34" s="6"/>
      <c r="F34" s="7"/>
      <c r="G34" s="22"/>
      <c r="H34" s="8"/>
      <c r="I34" s="14"/>
      <c r="J34" s="14"/>
      <c r="K34" s="9"/>
      <c r="L34" s="11"/>
      <c r="M34" s="11"/>
      <c r="N34" s="16"/>
    </row>
    <row r="35" spans="1:14" ht="23" customHeight="1" x14ac:dyDescent="0.15">
      <c r="A35" s="14">
        <v>24</v>
      </c>
      <c r="B35" s="13"/>
      <c r="C35" s="6"/>
      <c r="D35" s="13"/>
      <c r="E35" s="6"/>
      <c r="F35" s="7"/>
      <c r="G35" s="22"/>
      <c r="H35" s="8"/>
      <c r="I35" s="14"/>
      <c r="J35" s="14"/>
      <c r="K35" s="9"/>
      <c r="L35" s="11"/>
      <c r="M35" s="11"/>
      <c r="N35" s="16"/>
    </row>
    <row r="36" spans="1:14" ht="23" customHeight="1" x14ac:dyDescent="0.15">
      <c r="A36" s="14">
        <v>25</v>
      </c>
      <c r="B36" s="13"/>
      <c r="C36" s="6"/>
      <c r="D36" s="13"/>
      <c r="E36" s="6"/>
      <c r="F36" s="7"/>
      <c r="G36" s="22"/>
      <c r="H36" s="8"/>
      <c r="I36" s="14"/>
      <c r="J36" s="14"/>
      <c r="K36" s="9"/>
      <c r="L36" s="11"/>
      <c r="M36" s="11"/>
      <c r="N36" s="16"/>
    </row>
    <row r="37" spans="1:14" ht="23" customHeight="1" x14ac:dyDescent="0.15">
      <c r="A37" s="14">
        <v>26</v>
      </c>
      <c r="B37" s="13"/>
      <c r="C37" s="6"/>
      <c r="D37" s="13"/>
      <c r="E37" s="6"/>
      <c r="F37" s="7"/>
      <c r="G37" s="22"/>
      <c r="H37" s="8"/>
      <c r="I37" s="14"/>
      <c r="J37" s="14"/>
      <c r="K37" s="9"/>
      <c r="L37" s="11"/>
      <c r="M37" s="11"/>
      <c r="N37" s="16"/>
    </row>
    <row r="38" spans="1:14" ht="23" customHeight="1" x14ac:dyDescent="0.15">
      <c r="A38" s="14">
        <v>27</v>
      </c>
      <c r="B38" s="13"/>
      <c r="C38" s="6"/>
      <c r="D38" s="13"/>
      <c r="E38" s="6"/>
      <c r="F38" s="7"/>
      <c r="G38" s="22"/>
      <c r="H38" s="8"/>
      <c r="I38" s="14"/>
      <c r="J38" s="14"/>
      <c r="K38" s="9"/>
      <c r="L38" s="11"/>
      <c r="M38" s="11"/>
      <c r="N38" s="16"/>
    </row>
    <row r="39" spans="1:14" ht="23" customHeight="1" x14ac:dyDescent="0.15">
      <c r="A39" s="14">
        <v>28</v>
      </c>
      <c r="B39" s="13"/>
      <c r="C39" s="6"/>
      <c r="D39" s="13"/>
      <c r="E39" s="6"/>
      <c r="F39" s="7"/>
      <c r="G39" s="22"/>
      <c r="H39" s="8"/>
      <c r="I39" s="14"/>
      <c r="J39" s="14"/>
      <c r="K39" s="9"/>
      <c r="L39" s="11"/>
      <c r="M39" s="11"/>
      <c r="N39" s="16"/>
    </row>
    <row r="40" spans="1:14" ht="23" customHeight="1" x14ac:dyDescent="0.15">
      <c r="A40" s="14">
        <v>29</v>
      </c>
      <c r="B40" s="13"/>
      <c r="C40" s="6"/>
      <c r="D40" s="13"/>
      <c r="E40" s="6"/>
      <c r="F40" s="7"/>
      <c r="G40" s="22"/>
      <c r="H40" s="8"/>
      <c r="I40" s="14"/>
      <c r="J40" s="14"/>
      <c r="K40" s="9"/>
      <c r="L40" s="11"/>
      <c r="M40" s="11"/>
      <c r="N40" s="16"/>
    </row>
    <row r="41" spans="1:14" ht="23" customHeight="1" x14ac:dyDescent="0.15">
      <c r="A41" s="14">
        <v>30</v>
      </c>
      <c r="B41" s="13"/>
      <c r="C41" s="6"/>
      <c r="D41" s="13"/>
      <c r="E41" s="6"/>
      <c r="F41" s="7"/>
      <c r="G41" s="22"/>
      <c r="H41" s="8"/>
      <c r="I41" s="14"/>
      <c r="J41" s="14"/>
      <c r="K41" s="9"/>
      <c r="L41" s="11"/>
      <c r="M41" s="11"/>
      <c r="N41" s="16"/>
    </row>
    <row r="42" spans="1:14" ht="23" customHeight="1" x14ac:dyDescent="0.15">
      <c r="A42" s="14">
        <v>31</v>
      </c>
      <c r="B42" s="13"/>
      <c r="C42" s="6"/>
      <c r="D42" s="13"/>
      <c r="E42" s="6"/>
      <c r="F42" s="7"/>
      <c r="G42" s="22"/>
      <c r="H42" s="8"/>
      <c r="I42" s="14"/>
      <c r="J42" s="14"/>
      <c r="K42" s="9"/>
      <c r="L42" s="11"/>
      <c r="M42" s="11"/>
      <c r="N42" s="16"/>
    </row>
    <row r="43" spans="1:14" ht="23" customHeight="1" x14ac:dyDescent="0.15">
      <c r="A43" s="14">
        <v>32</v>
      </c>
      <c r="B43" s="13"/>
      <c r="C43" s="6"/>
      <c r="D43" s="13"/>
      <c r="E43" s="6"/>
      <c r="F43" s="7"/>
      <c r="G43" s="22"/>
      <c r="H43" s="8"/>
      <c r="I43" s="14"/>
      <c r="J43" s="14"/>
      <c r="K43" s="9"/>
      <c r="L43" s="11"/>
      <c r="M43" s="11"/>
      <c r="N43" s="16"/>
    </row>
    <row r="44" spans="1:14" ht="23" customHeight="1" x14ac:dyDescent="0.15">
      <c r="A44" s="14">
        <v>33</v>
      </c>
      <c r="B44" s="13"/>
      <c r="C44" s="6"/>
      <c r="D44" s="13"/>
      <c r="E44" s="6"/>
      <c r="F44" s="7"/>
      <c r="G44" s="22"/>
      <c r="H44" s="8"/>
      <c r="I44" s="14"/>
      <c r="J44" s="14"/>
      <c r="K44" s="9"/>
      <c r="L44" s="11"/>
      <c r="M44" s="11"/>
      <c r="N44" s="16"/>
    </row>
    <row r="45" spans="1:14" ht="23" customHeight="1" x14ac:dyDescent="0.15">
      <c r="A45" s="14">
        <v>34</v>
      </c>
      <c r="B45" s="13"/>
      <c r="C45" s="6"/>
      <c r="D45" s="13"/>
      <c r="E45" s="6"/>
      <c r="F45" s="7"/>
      <c r="G45" s="22"/>
      <c r="H45" s="8"/>
      <c r="I45" s="14"/>
      <c r="J45" s="14"/>
      <c r="K45" s="9"/>
      <c r="L45" s="11"/>
      <c r="M45" s="11"/>
      <c r="N45" s="16"/>
    </row>
    <row r="46" spans="1:14" ht="23" customHeight="1" x14ac:dyDescent="0.15">
      <c r="A46" s="14">
        <v>35</v>
      </c>
      <c r="B46" s="13"/>
      <c r="C46" s="6"/>
      <c r="D46" s="13"/>
      <c r="E46" s="6"/>
      <c r="F46" s="7"/>
      <c r="G46" s="22"/>
      <c r="H46" s="8"/>
      <c r="I46" s="14"/>
      <c r="J46" s="14"/>
      <c r="K46" s="9"/>
      <c r="L46" s="11"/>
      <c r="M46" s="11"/>
      <c r="N46" s="16"/>
    </row>
    <row r="47" spans="1:14" ht="23" customHeight="1" x14ac:dyDescent="0.15">
      <c r="A47" s="14">
        <v>36</v>
      </c>
      <c r="B47" s="13"/>
      <c r="C47" s="6"/>
      <c r="D47" s="13"/>
      <c r="E47" s="6"/>
      <c r="F47" s="7"/>
      <c r="G47" s="22"/>
      <c r="H47" s="8"/>
      <c r="I47" s="14"/>
      <c r="J47" s="14"/>
      <c r="K47" s="9"/>
      <c r="L47" s="11"/>
      <c r="M47" s="11"/>
      <c r="N47" s="16"/>
    </row>
    <row r="48" spans="1:14" ht="23" customHeight="1" x14ac:dyDescent="0.15">
      <c r="A48" s="14">
        <v>37</v>
      </c>
      <c r="B48" s="13"/>
      <c r="C48" s="6"/>
      <c r="D48" s="13"/>
      <c r="E48" s="6"/>
      <c r="F48" s="7"/>
      <c r="G48" s="22"/>
      <c r="H48" s="8"/>
      <c r="I48" s="14"/>
      <c r="J48" s="14"/>
      <c r="K48" s="9"/>
      <c r="L48" s="11"/>
      <c r="M48" s="11"/>
      <c r="N48" s="16"/>
    </row>
    <row r="49" spans="1:14" ht="23" customHeight="1" x14ac:dyDescent="0.15">
      <c r="A49" s="14">
        <v>38</v>
      </c>
      <c r="B49" s="13"/>
      <c r="C49" s="6"/>
      <c r="D49" s="13"/>
      <c r="E49" s="6"/>
      <c r="F49" s="7"/>
      <c r="G49" s="22"/>
      <c r="H49" s="8"/>
      <c r="I49" s="14"/>
      <c r="J49" s="14"/>
      <c r="K49" s="9"/>
      <c r="L49" s="11"/>
      <c r="M49" s="11"/>
      <c r="N49" s="16"/>
    </row>
    <row r="50" spans="1:14" ht="23" customHeight="1" x14ac:dyDescent="0.15">
      <c r="A50" s="14">
        <v>39</v>
      </c>
      <c r="B50" s="13"/>
      <c r="C50" s="6"/>
      <c r="D50" s="13"/>
      <c r="E50" s="6"/>
      <c r="F50" s="7"/>
      <c r="G50" s="22"/>
      <c r="H50" s="8"/>
      <c r="I50" s="14"/>
      <c r="J50" s="14"/>
      <c r="K50" s="9"/>
      <c r="L50" s="11"/>
      <c r="M50" s="11"/>
      <c r="N50" s="16"/>
    </row>
    <row r="51" spans="1:14" ht="23" customHeight="1" x14ac:dyDescent="0.15">
      <c r="A51" s="14">
        <v>40</v>
      </c>
      <c r="B51" s="13"/>
      <c r="C51" s="6"/>
      <c r="D51" s="13"/>
      <c r="E51" s="6"/>
      <c r="F51" s="7"/>
      <c r="G51" s="22"/>
      <c r="H51" s="8"/>
      <c r="I51" s="14"/>
      <c r="J51" s="14"/>
      <c r="K51" s="9"/>
      <c r="L51" s="11"/>
      <c r="M51" s="11"/>
      <c r="N51" s="16"/>
    </row>
    <row r="52" spans="1:14" ht="23" customHeight="1" x14ac:dyDescent="0.15">
      <c r="A52" s="14">
        <v>41</v>
      </c>
      <c r="B52" s="13"/>
      <c r="C52" s="6"/>
      <c r="D52" s="13"/>
      <c r="E52" s="6"/>
      <c r="F52" s="7"/>
      <c r="G52" s="22"/>
      <c r="H52" s="8"/>
      <c r="I52" s="14"/>
      <c r="J52" s="14"/>
      <c r="K52" s="9"/>
      <c r="L52" s="11"/>
      <c r="M52" s="11"/>
      <c r="N52" s="16"/>
    </row>
    <row r="53" spans="1:14" ht="23" customHeight="1" x14ac:dyDescent="0.15">
      <c r="A53" s="14">
        <v>42</v>
      </c>
      <c r="B53" s="13"/>
      <c r="C53" s="6"/>
      <c r="D53" s="13"/>
      <c r="E53" s="6"/>
      <c r="F53" s="7"/>
      <c r="G53" s="22"/>
      <c r="H53" s="8"/>
      <c r="I53" s="14"/>
      <c r="J53" s="14"/>
      <c r="K53" s="9"/>
      <c r="L53" s="11"/>
      <c r="M53" s="11"/>
      <c r="N53" s="16"/>
    </row>
    <row r="54" spans="1:14" ht="23" customHeight="1" x14ac:dyDescent="0.15">
      <c r="A54" s="14">
        <v>43</v>
      </c>
      <c r="B54" s="13"/>
      <c r="C54" s="6"/>
      <c r="D54" s="13"/>
      <c r="E54" s="6"/>
      <c r="F54" s="7"/>
      <c r="G54" s="22"/>
      <c r="H54" s="8"/>
      <c r="I54" s="14"/>
      <c r="J54" s="14"/>
      <c r="K54" s="9"/>
      <c r="L54" s="11"/>
      <c r="M54" s="11"/>
      <c r="N54" s="16"/>
    </row>
    <row r="55" spans="1:14" ht="23" customHeight="1" x14ac:dyDescent="0.15">
      <c r="A55" s="14">
        <v>44</v>
      </c>
      <c r="B55" s="13"/>
      <c r="C55" s="6"/>
      <c r="D55" s="13"/>
      <c r="E55" s="6"/>
      <c r="F55" s="7"/>
      <c r="G55" s="22"/>
      <c r="H55" s="8"/>
      <c r="I55" s="14"/>
      <c r="J55" s="14"/>
      <c r="K55" s="9"/>
      <c r="L55" s="11"/>
      <c r="M55" s="11"/>
      <c r="N55" s="16"/>
    </row>
    <row r="56" spans="1:14" ht="23" customHeight="1" x14ac:dyDescent="0.15">
      <c r="A56" s="14">
        <v>45</v>
      </c>
      <c r="B56" s="13"/>
      <c r="C56" s="6"/>
      <c r="D56" s="13"/>
      <c r="E56" s="6"/>
      <c r="F56" s="7"/>
      <c r="G56" s="22"/>
      <c r="H56" s="8"/>
      <c r="I56" s="14"/>
      <c r="J56" s="14"/>
      <c r="K56" s="9"/>
      <c r="L56" s="11"/>
      <c r="M56" s="11"/>
      <c r="N56" s="16"/>
    </row>
    <row r="57" spans="1:14" ht="23" customHeight="1" x14ac:dyDescent="0.15">
      <c r="A57" s="14">
        <v>46</v>
      </c>
      <c r="B57" s="13"/>
      <c r="C57" s="6"/>
      <c r="D57" s="13"/>
      <c r="E57" s="6"/>
      <c r="F57" s="7"/>
      <c r="G57" s="22"/>
      <c r="H57" s="8"/>
      <c r="I57" s="14"/>
      <c r="J57" s="14"/>
      <c r="K57" s="9"/>
      <c r="L57" s="11"/>
      <c r="M57" s="11"/>
      <c r="N57" s="16"/>
    </row>
    <row r="58" spans="1:14" ht="23" customHeight="1" x14ac:dyDescent="0.15">
      <c r="A58" s="14">
        <v>47</v>
      </c>
      <c r="B58" s="13"/>
      <c r="C58" s="6"/>
      <c r="D58" s="13"/>
      <c r="E58" s="6"/>
      <c r="F58" s="7"/>
      <c r="G58" s="22"/>
      <c r="H58" s="8"/>
      <c r="I58" s="14"/>
      <c r="J58" s="14"/>
      <c r="K58" s="9"/>
      <c r="L58" s="11"/>
      <c r="M58" s="11"/>
      <c r="N58" s="16"/>
    </row>
    <row r="59" spans="1:14" ht="23" customHeight="1" x14ac:dyDescent="0.15">
      <c r="A59" s="14">
        <v>48</v>
      </c>
      <c r="B59" s="13"/>
      <c r="C59" s="6"/>
      <c r="D59" s="13"/>
      <c r="E59" s="6"/>
      <c r="F59" s="7"/>
      <c r="G59" s="22"/>
      <c r="H59" s="8"/>
      <c r="I59" s="14"/>
      <c r="J59" s="14"/>
      <c r="K59" s="9"/>
      <c r="L59" s="11"/>
      <c r="M59" s="11"/>
      <c r="N59" s="16"/>
    </row>
    <row r="60" spans="1:14" ht="23" customHeight="1" x14ac:dyDescent="0.15">
      <c r="A60" s="14">
        <v>49</v>
      </c>
      <c r="B60" s="13"/>
      <c r="C60" s="6"/>
      <c r="D60" s="13"/>
      <c r="E60" s="6"/>
      <c r="F60" s="7"/>
      <c r="G60" s="22"/>
      <c r="H60" s="8"/>
      <c r="I60" s="14"/>
      <c r="J60" s="14"/>
      <c r="K60" s="9"/>
      <c r="L60" s="11"/>
      <c r="M60" s="11"/>
      <c r="N60" s="16"/>
    </row>
    <row r="61" spans="1:14" ht="23" customHeight="1" x14ac:dyDescent="0.15">
      <c r="A61" s="14">
        <v>50</v>
      </c>
      <c r="B61" s="13"/>
      <c r="C61" s="6"/>
      <c r="D61" s="13"/>
      <c r="E61" s="6"/>
      <c r="F61" s="7"/>
      <c r="G61" s="22"/>
      <c r="H61" s="8"/>
      <c r="I61" s="14"/>
      <c r="J61" s="14"/>
      <c r="K61" s="9"/>
      <c r="L61" s="11"/>
      <c r="M61" s="11"/>
      <c r="N61" s="16"/>
    </row>
    <row r="62" spans="1:14" ht="93" customHeight="1" x14ac:dyDescent="0.15">
      <c r="A62" s="36" t="s">
        <v>7</v>
      </c>
      <c r="B62" s="37"/>
      <c r="C62" s="37"/>
      <c r="D62" s="37"/>
      <c r="E62" s="37"/>
      <c r="F62" s="37"/>
      <c r="G62" s="37"/>
      <c r="H62" s="37"/>
      <c r="I62" s="37"/>
      <c r="J62" s="37"/>
      <c r="K62" s="38"/>
    </row>
  </sheetData>
  <mergeCells count="15">
    <mergeCell ref="L2:N2"/>
    <mergeCell ref="M3:N3"/>
    <mergeCell ref="C2:H2"/>
    <mergeCell ref="C3:H4"/>
    <mergeCell ref="A62:K62"/>
    <mergeCell ref="A5:B5"/>
    <mergeCell ref="A6:J6"/>
    <mergeCell ref="A7:B7"/>
    <mergeCell ref="C7:H7"/>
    <mergeCell ref="C5:K5"/>
    <mergeCell ref="A2:B2"/>
    <mergeCell ref="A3:B4"/>
    <mergeCell ref="J2:K2"/>
    <mergeCell ref="J3:K3"/>
    <mergeCell ref="J4:K4"/>
  </mergeCells>
  <phoneticPr fontId="1"/>
  <dataValidations count="2">
    <dataValidation type="list" allowBlank="1" showInputMessage="1" showErrorMessage="1" sqref="K7">
      <formula1>$R$4:$R$14</formula1>
    </dataValidation>
    <dataValidation type="list" allowBlank="1" showInputMessage="1" showErrorMessage="1" sqref="J7">
      <formula1>$Q$4:$Q$7</formula1>
    </dataValidation>
  </dataValidations>
  <hyperlinks>
    <hyperlink ref="M3" r:id="rId1"/>
    <hyperlink ref="N3" r:id="rId2" display="mailto:mtajimu@nifty.com"/>
  </hyperlinks>
  <pageMargins left="0.70000000000000007" right="0.70000000000000007" top="0.75000000000000011" bottom="0.75000000000000011" header="0.30000000000000004" footer="0.30000000000000004"/>
  <pageSetup paperSize="9" scale="43"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M59"/>
  <sheetViews>
    <sheetView workbookViewId="0">
      <selection activeCell="B4" sqref="B4"/>
    </sheetView>
  </sheetViews>
  <sheetFormatPr baseColWidth="12" defaultRowHeight="14" x14ac:dyDescent="0.15"/>
  <sheetData>
    <row r="1" spans="1:13" x14ac:dyDescent="0.15">
      <c r="A1" s="17" t="s">
        <v>8</v>
      </c>
      <c r="B1" s="17">
        <f>jr_s!C7</f>
        <v>0</v>
      </c>
    </row>
    <row r="2" spans="1:13" x14ac:dyDescent="0.15">
      <c r="A2" s="17" t="s">
        <v>18</v>
      </c>
      <c r="B2" s="17">
        <f>jr_s!J7</f>
        <v>0</v>
      </c>
    </row>
    <row r="3" spans="1:13" x14ac:dyDescent="0.15">
      <c r="A3" s="17" t="s">
        <v>0</v>
      </c>
      <c r="B3" s="17">
        <f>jr_s!C2</f>
        <v>0</v>
      </c>
      <c r="C3" s="17" t="s">
        <v>37</v>
      </c>
      <c r="D3" s="17"/>
      <c r="E3" t="s">
        <v>38</v>
      </c>
    </row>
    <row r="4" spans="1:13" x14ac:dyDescent="0.15">
      <c r="A4" s="17" t="s">
        <v>9</v>
      </c>
      <c r="B4" s="17">
        <f>jr_s!C3</f>
        <v>0</v>
      </c>
    </row>
    <row r="5" spans="1:13" x14ac:dyDescent="0.15">
      <c r="A5" s="17" t="s">
        <v>10</v>
      </c>
      <c r="B5" s="17">
        <f>jr_s!C5</f>
        <v>0</v>
      </c>
    </row>
    <row r="6" spans="1:13" x14ac:dyDescent="0.15">
      <c r="A6" s="17" t="s">
        <v>11</v>
      </c>
      <c r="B6" s="17">
        <f>jr_s!J2</f>
        <v>0</v>
      </c>
    </row>
    <row r="7" spans="1:13" x14ac:dyDescent="0.15">
      <c r="A7" s="17" t="s">
        <v>14</v>
      </c>
      <c r="B7" s="17">
        <f>jr_s!J3</f>
        <v>0</v>
      </c>
    </row>
    <row r="8" spans="1:13" x14ac:dyDescent="0.15">
      <c r="A8" s="17" t="s">
        <v>15</v>
      </c>
      <c r="B8" s="17">
        <f>jr_s!J4</f>
        <v>0</v>
      </c>
    </row>
    <row r="9" spans="1:13" x14ac:dyDescent="0.15">
      <c r="A9" t="s">
        <v>36</v>
      </c>
      <c r="B9" t="s">
        <v>16</v>
      </c>
      <c r="C9" t="s">
        <v>32</v>
      </c>
      <c r="D9" t="s">
        <v>33</v>
      </c>
      <c r="E9" t="s">
        <v>23</v>
      </c>
      <c r="F9" t="s">
        <v>24</v>
      </c>
      <c r="G9" t="s">
        <v>26</v>
      </c>
      <c r="H9" t="s">
        <v>22</v>
      </c>
      <c r="I9" t="s">
        <v>27</v>
      </c>
      <c r="J9" t="s">
        <v>31</v>
      </c>
      <c r="K9" t="s">
        <v>28</v>
      </c>
      <c r="L9" t="s">
        <v>29</v>
      </c>
      <c r="M9" t="s">
        <v>30</v>
      </c>
    </row>
    <row r="10" spans="1:13" x14ac:dyDescent="0.15">
      <c r="A10" t="str">
        <f t="shared" ref="A10:A18" si="0">$D$3&amp;"0"&amp;B10</f>
        <v>01</v>
      </c>
      <c r="B10">
        <v>1</v>
      </c>
      <c r="C10" t="str">
        <f>IF(COUNTA(jr_s!$B12)=1,VLOOKUP($B10,jr_s!$A$12:$N$61,2,FALSE)&amp;" "&amp;VLOOKUP($B10,jr_s!$A$12:$N$61,3,FALSE),"")</f>
        <v/>
      </c>
      <c r="D10" t="str">
        <f>IF(COUNTA(jr_s!$B12)=1,VLOOKUP($B10,jr_s!$A$12:$N$61,4,FALSE)&amp;" "&amp;VLOOKUP($B10,jr_s!$A$12:$N$61,5,FALSE),"")</f>
        <v/>
      </c>
      <c r="E10" s="3" t="str">
        <f>IF(COUNTA(jr_s!$B12)=1,VLOOKUP($B10,jr_s!$A$12:$N$61,6,FALSE),"")</f>
        <v/>
      </c>
      <c r="F10" t="str">
        <f>IF(COUNTA(jr_s!$B12)=1,VLOOKUP($B10,jr_s!$A$12:$N$61,7,FALSE),"")</f>
        <v/>
      </c>
      <c r="G10" t="str">
        <f>IF(COUNTA(jr_s!$B12)=1,VLOOKUP($B10,jr_s!$A$12:$N$61,8,FALSE),"")</f>
        <v/>
      </c>
      <c r="H10" t="str">
        <f>IF(COUNTA(jr_s!$B12)=1,VLOOKUP($B10,jr_s!$A$12:$N$61,9,FALSE),"")</f>
        <v/>
      </c>
      <c r="I10" t="str">
        <f>IF(COUNTA(jr_s!$B12)=1,VLOOKUP($B10,jr_s!$A$12:$N$61,10,FALSE),"")</f>
        <v/>
      </c>
      <c r="J10" t="str">
        <f>IF(COUNTA(jr_s!$B12)=1,VLOOKUP($B10,jr_s!$A$12:$N$61,11,FALSE),"")</f>
        <v/>
      </c>
      <c r="K10" t="str">
        <f>IF(COUNTA(jr_s!$B12)=1,VLOOKUP($B10,jr_s!$A$12:$N$61,12,FALSE),"")</f>
        <v/>
      </c>
      <c r="L10" t="str">
        <f>IF(COUNTA(jr_s!$B12)=1,VLOOKUP($B10,jr_s!$A$12:$N$61,13,FALSE),"")</f>
        <v/>
      </c>
      <c r="M10" t="str">
        <f>IF(COUNTA(jr_s!$B12)=1,VLOOKUP($B10,jr_s!$A$12:$N$61,14,FALSE),"")</f>
        <v/>
      </c>
    </row>
    <row r="11" spans="1:13" x14ac:dyDescent="0.15">
      <c r="A11" t="str">
        <f t="shared" si="0"/>
        <v>02</v>
      </c>
      <c r="B11">
        <v>2</v>
      </c>
      <c r="C11" t="str">
        <f>IF(COUNTA(jr_s!$B13)=1,VLOOKUP($B11,jr_s!$A$12:$N$61,2,FALSE)&amp;" "&amp;VLOOKUP($B11,jr_s!$A$12:$N$61,3,FALSE),"")</f>
        <v/>
      </c>
      <c r="D11" t="str">
        <f>IF(COUNTA(jr_s!$B13)=1,VLOOKUP($B11,jr_s!$A$12:$N$61,4,FALSE)&amp;" "&amp;VLOOKUP($B11,jr_s!$A$12:$N$61,5,FALSE),"")</f>
        <v/>
      </c>
      <c r="E11" s="3" t="str">
        <f>IF(COUNTA(jr_s!$B13)=1,VLOOKUP($B11,jr_s!$A$12:$N$61,6,FALSE),"")</f>
        <v/>
      </c>
      <c r="F11" t="str">
        <f>IF(COUNTA(jr_s!$B13)=1,VLOOKUP($B11,jr_s!$A$12:$N$61,7,FALSE),"")</f>
        <v/>
      </c>
      <c r="G11" t="str">
        <f>IF(COUNTA(jr_s!$B13)=1,VLOOKUP($B11,jr_s!$A$12:$N$61,8,FALSE),"")</f>
        <v/>
      </c>
      <c r="H11" t="str">
        <f>IF(COUNTA(jr_s!$B13)=1,VLOOKUP($B11,jr_s!$A$12:$N$61,9,FALSE),"")</f>
        <v/>
      </c>
      <c r="I11" t="str">
        <f>IF(COUNTA(jr_s!$B13)=1,VLOOKUP($B11,jr_s!$A$12:$N$61,10,FALSE),"")</f>
        <v/>
      </c>
      <c r="J11" t="str">
        <f>IF(COUNTA(jr_s!$B13)=1,VLOOKUP($B11,jr_s!$A$12:$N$61,11,FALSE),"")</f>
        <v/>
      </c>
      <c r="K11" t="str">
        <f>IF(COUNTA(jr_s!$B13)=1,VLOOKUP($B11,jr_s!$A$12:$N$61,12,FALSE),"")</f>
        <v/>
      </c>
      <c r="L11" t="str">
        <f>IF(COUNTA(jr_s!$B13)=1,VLOOKUP($B11,jr_s!$A$12:$N$61,13,FALSE),"")</f>
        <v/>
      </c>
      <c r="M11" t="str">
        <f>IF(COUNTA(jr_s!$B13)=1,VLOOKUP($B11,jr_s!$A$12:$N$61,14,FALSE),"")</f>
        <v/>
      </c>
    </row>
    <row r="12" spans="1:13" x14ac:dyDescent="0.15">
      <c r="A12" t="str">
        <f t="shared" si="0"/>
        <v>03</v>
      </c>
      <c r="B12">
        <v>3</v>
      </c>
      <c r="C12" t="str">
        <f>IF(COUNTA(jr_s!$B14)=1,VLOOKUP($B12,jr_s!$A$12:$N$61,2,FALSE)&amp;" "&amp;VLOOKUP($B12,jr_s!$A$12:$N$61,3,FALSE),"")</f>
        <v/>
      </c>
      <c r="D12" t="str">
        <f>IF(COUNTA(jr_s!$B14)=1,VLOOKUP($B12,jr_s!$A$12:$N$61,4,FALSE)&amp;" "&amp;VLOOKUP($B12,jr_s!$A$12:$N$61,5,FALSE),"")</f>
        <v/>
      </c>
      <c r="E12" s="3" t="str">
        <f>IF(COUNTA(jr_s!$B14)=1,VLOOKUP($B12,jr_s!$A$12:$N$61,6,FALSE),"")</f>
        <v/>
      </c>
      <c r="F12" t="str">
        <f>IF(COUNTA(jr_s!$B14)=1,VLOOKUP($B12,jr_s!$A$12:$N$61,7,FALSE),"")</f>
        <v/>
      </c>
      <c r="G12" t="str">
        <f>IF(COUNTA(jr_s!$B14)=1,VLOOKUP($B12,jr_s!$A$12:$N$61,8,FALSE),"")</f>
        <v/>
      </c>
      <c r="H12" t="str">
        <f>IF(COUNTA(jr_s!$B14)=1,VLOOKUP($B12,jr_s!$A$12:$N$61,9,FALSE),"")</f>
        <v/>
      </c>
      <c r="I12" t="str">
        <f>IF(COUNTA(jr_s!$B14)=1,VLOOKUP($B12,jr_s!$A$12:$N$61,10,FALSE),"")</f>
        <v/>
      </c>
      <c r="J12" t="str">
        <f>IF(COUNTA(jr_s!$B14)=1,VLOOKUP($B12,jr_s!$A$12:$N$61,11,FALSE),"")</f>
        <v/>
      </c>
      <c r="K12" t="str">
        <f>IF(COUNTA(jr_s!$B14)=1,VLOOKUP($B12,jr_s!$A$12:$N$61,12,FALSE),"")</f>
        <v/>
      </c>
      <c r="L12" t="str">
        <f>IF(COUNTA(jr_s!$B14)=1,VLOOKUP($B12,jr_s!$A$12:$N$61,13,FALSE),"")</f>
        <v/>
      </c>
      <c r="M12" t="str">
        <f>IF(COUNTA(jr_s!$B14)=1,VLOOKUP($B12,jr_s!$A$12:$N$61,14,FALSE),"")</f>
        <v/>
      </c>
    </row>
    <row r="13" spans="1:13" x14ac:dyDescent="0.15">
      <c r="A13" t="str">
        <f t="shared" si="0"/>
        <v>04</v>
      </c>
      <c r="B13">
        <v>4</v>
      </c>
      <c r="C13" t="str">
        <f>IF(COUNTA(jr_s!$B15)=1,VLOOKUP($B13,jr_s!$A$12:$N$61,2,FALSE)&amp;" "&amp;VLOOKUP($B13,jr_s!$A$12:$N$61,3,FALSE),"")</f>
        <v/>
      </c>
      <c r="D13" t="str">
        <f>IF(COUNTA(jr_s!$B15)=1,VLOOKUP($B13,jr_s!$A$12:$N$61,4,FALSE)&amp;" "&amp;VLOOKUP($B13,jr_s!$A$12:$N$61,5,FALSE),"")</f>
        <v/>
      </c>
      <c r="E13" s="3" t="str">
        <f>IF(COUNTA(jr_s!$B15)=1,VLOOKUP($B13,jr_s!$A$12:$N$61,6,FALSE),"")</f>
        <v/>
      </c>
      <c r="F13" t="str">
        <f>IF(COUNTA(jr_s!$B15)=1,VLOOKUP($B13,jr_s!$A$12:$N$61,7,FALSE),"")</f>
        <v/>
      </c>
      <c r="G13" t="str">
        <f>IF(COUNTA(jr_s!$B15)=1,VLOOKUP($B13,jr_s!$A$12:$N$61,8,FALSE),"")</f>
        <v/>
      </c>
      <c r="H13" t="str">
        <f>IF(COUNTA(jr_s!$B15)=1,VLOOKUP($B13,jr_s!$A$12:$N$61,9,FALSE),"")</f>
        <v/>
      </c>
      <c r="I13" t="str">
        <f>IF(COUNTA(jr_s!$B15)=1,VLOOKUP($B13,jr_s!$A$12:$N$61,10,FALSE),"")</f>
        <v/>
      </c>
      <c r="J13" t="str">
        <f>IF(COUNTA(jr_s!$B15)=1,VLOOKUP($B13,jr_s!$A$12:$N$61,11,FALSE),"")</f>
        <v/>
      </c>
      <c r="K13" t="str">
        <f>IF(COUNTA(jr_s!$B15)=1,VLOOKUP($B13,jr_s!$A$12:$N$61,12,FALSE),"")</f>
        <v/>
      </c>
      <c r="L13" t="str">
        <f>IF(COUNTA(jr_s!$B15)=1,VLOOKUP($B13,jr_s!$A$12:$N$61,13,FALSE),"")</f>
        <v/>
      </c>
      <c r="M13" t="str">
        <f>IF(COUNTA(jr_s!$B15)=1,VLOOKUP($B13,jr_s!$A$12:$N$61,14,FALSE),"")</f>
        <v/>
      </c>
    </row>
    <row r="14" spans="1:13" x14ac:dyDescent="0.15">
      <c r="A14" t="str">
        <f t="shared" si="0"/>
        <v>05</v>
      </c>
      <c r="B14">
        <v>5</v>
      </c>
      <c r="C14" t="str">
        <f>IF(COUNTA(jr_s!$B16)=1,VLOOKUP($B14,jr_s!$A$12:$N$61,2,FALSE)&amp;" "&amp;VLOOKUP($B14,jr_s!$A$12:$N$61,3,FALSE),"")</f>
        <v/>
      </c>
      <c r="D14" t="str">
        <f>IF(COUNTA(jr_s!$B16)=1,VLOOKUP($B14,jr_s!$A$12:$N$61,4,FALSE)&amp;" "&amp;VLOOKUP($B14,jr_s!$A$12:$N$61,5,FALSE),"")</f>
        <v/>
      </c>
      <c r="E14" s="3" t="str">
        <f>IF(COUNTA(jr_s!$B16)=1,VLOOKUP($B14,jr_s!$A$12:$N$61,6,FALSE),"")</f>
        <v/>
      </c>
      <c r="F14" t="str">
        <f>IF(COUNTA(jr_s!$B16)=1,VLOOKUP($B14,jr_s!$A$12:$N$61,7,FALSE),"")</f>
        <v/>
      </c>
      <c r="G14" t="str">
        <f>IF(COUNTA(jr_s!$B16)=1,VLOOKUP($B14,jr_s!$A$12:$N$61,8,FALSE),"")</f>
        <v/>
      </c>
      <c r="H14" t="str">
        <f>IF(COUNTA(jr_s!$B16)=1,VLOOKUP($B14,jr_s!$A$12:$N$61,9,FALSE),"")</f>
        <v/>
      </c>
      <c r="I14" t="str">
        <f>IF(COUNTA(jr_s!$B16)=1,VLOOKUP($B14,jr_s!$A$12:$N$61,10,FALSE),"")</f>
        <v/>
      </c>
      <c r="J14" t="str">
        <f>IF(COUNTA(jr_s!$B16)=1,VLOOKUP($B14,jr_s!$A$12:$N$61,11,FALSE),"")</f>
        <v/>
      </c>
      <c r="K14" t="str">
        <f>IF(COUNTA(jr_s!$B16)=1,VLOOKUP($B14,jr_s!$A$12:$N$61,12,FALSE),"")</f>
        <v/>
      </c>
      <c r="L14" t="str">
        <f>IF(COUNTA(jr_s!$B16)=1,VLOOKUP($B14,jr_s!$A$12:$N$61,13,FALSE),"")</f>
        <v/>
      </c>
      <c r="M14" t="str">
        <f>IF(COUNTA(jr_s!$B16)=1,VLOOKUP($B14,jr_s!$A$12:$N$61,14,FALSE),"")</f>
        <v/>
      </c>
    </row>
    <row r="15" spans="1:13" x14ac:dyDescent="0.15">
      <c r="A15" t="str">
        <f t="shared" si="0"/>
        <v>06</v>
      </c>
      <c r="B15">
        <v>6</v>
      </c>
      <c r="C15" t="str">
        <f>IF(COUNTA(jr_s!$B17)=1,VLOOKUP($B15,jr_s!$A$12:$N$61,2,FALSE)&amp;" "&amp;VLOOKUP($B15,jr_s!$A$12:$N$61,3,FALSE),"")</f>
        <v/>
      </c>
      <c r="D15" t="str">
        <f>IF(COUNTA(jr_s!$B17)=1,VLOOKUP($B15,jr_s!$A$12:$N$61,4,FALSE)&amp;" "&amp;VLOOKUP($B15,jr_s!$A$12:$N$61,5,FALSE),"")</f>
        <v/>
      </c>
      <c r="E15" s="3" t="str">
        <f>IF(COUNTA(jr_s!$B17)=1,VLOOKUP($B15,jr_s!$A$12:$N$61,6,FALSE),"")</f>
        <v/>
      </c>
      <c r="F15" t="str">
        <f>IF(COUNTA(jr_s!$B17)=1,VLOOKUP($B15,jr_s!$A$12:$N$61,7,FALSE),"")</f>
        <v/>
      </c>
      <c r="G15" t="str">
        <f>IF(COUNTA(jr_s!$B17)=1,VLOOKUP($B15,jr_s!$A$12:$N$61,8,FALSE),"")</f>
        <v/>
      </c>
      <c r="H15" t="str">
        <f>IF(COUNTA(jr_s!$B17)=1,VLOOKUP($B15,jr_s!$A$12:$N$61,9,FALSE),"")</f>
        <v/>
      </c>
      <c r="I15" t="str">
        <f>IF(COUNTA(jr_s!$B17)=1,VLOOKUP($B15,jr_s!$A$12:$N$61,10,FALSE),"")</f>
        <v/>
      </c>
      <c r="J15" t="str">
        <f>IF(COUNTA(jr_s!$B17)=1,VLOOKUP($B15,jr_s!$A$12:$N$61,11,FALSE),"")</f>
        <v/>
      </c>
      <c r="K15" t="str">
        <f>IF(COUNTA(jr_s!$B17)=1,VLOOKUP($B15,jr_s!$A$12:$N$61,12,FALSE),"")</f>
        <v/>
      </c>
      <c r="L15" t="str">
        <f>IF(COUNTA(jr_s!$B17)=1,VLOOKUP($B15,jr_s!$A$12:$N$61,13,FALSE),"")</f>
        <v/>
      </c>
      <c r="M15" t="str">
        <f>IF(COUNTA(jr_s!$B17)=1,VLOOKUP($B15,jr_s!$A$12:$N$61,14,FALSE),"")</f>
        <v/>
      </c>
    </row>
    <row r="16" spans="1:13" x14ac:dyDescent="0.15">
      <c r="A16" t="str">
        <f t="shared" si="0"/>
        <v>07</v>
      </c>
      <c r="B16">
        <v>7</v>
      </c>
      <c r="C16" t="str">
        <f>IF(COUNTA(jr_s!$B18)=1,VLOOKUP($B16,jr_s!$A$12:$N$61,2,FALSE)&amp;" "&amp;VLOOKUP($B16,jr_s!$A$12:$N$61,3,FALSE),"")</f>
        <v/>
      </c>
      <c r="D16" t="str">
        <f>IF(COUNTA(jr_s!$B18)=1,VLOOKUP($B16,jr_s!$A$12:$N$61,4,FALSE)&amp;" "&amp;VLOOKUP($B16,jr_s!$A$12:$N$61,5,FALSE),"")</f>
        <v/>
      </c>
      <c r="E16" s="3" t="str">
        <f>IF(COUNTA(jr_s!$B18)=1,VLOOKUP($B16,jr_s!$A$12:$N$61,6,FALSE),"")</f>
        <v/>
      </c>
      <c r="F16" t="str">
        <f>IF(COUNTA(jr_s!$B18)=1,VLOOKUP($B16,jr_s!$A$12:$N$61,7,FALSE),"")</f>
        <v/>
      </c>
      <c r="G16" t="str">
        <f>IF(COUNTA(jr_s!$B18)=1,VLOOKUP($B16,jr_s!$A$12:$N$61,8,FALSE),"")</f>
        <v/>
      </c>
      <c r="H16" t="str">
        <f>IF(COUNTA(jr_s!$B18)=1,VLOOKUP($B16,jr_s!$A$12:$N$61,9,FALSE),"")</f>
        <v/>
      </c>
      <c r="I16" t="str">
        <f>IF(COUNTA(jr_s!$B18)=1,VLOOKUP($B16,jr_s!$A$12:$N$61,10,FALSE),"")</f>
        <v/>
      </c>
      <c r="J16" t="str">
        <f>IF(COUNTA(jr_s!$B18)=1,VLOOKUP($B16,jr_s!$A$12:$N$61,11,FALSE),"")</f>
        <v/>
      </c>
      <c r="K16" t="str">
        <f>IF(COUNTA(jr_s!$B18)=1,VLOOKUP($B16,jr_s!$A$12:$N$61,12,FALSE),"")</f>
        <v/>
      </c>
      <c r="L16" t="str">
        <f>IF(COUNTA(jr_s!$B18)=1,VLOOKUP($B16,jr_s!$A$12:$N$61,13,FALSE),"")</f>
        <v/>
      </c>
      <c r="M16" t="str">
        <f>IF(COUNTA(jr_s!$B18)=1,VLOOKUP($B16,jr_s!$A$12:$N$61,14,FALSE),"")</f>
        <v/>
      </c>
    </row>
    <row r="17" spans="1:13" x14ac:dyDescent="0.15">
      <c r="A17" t="str">
        <f t="shared" si="0"/>
        <v>08</v>
      </c>
      <c r="B17">
        <v>8</v>
      </c>
      <c r="C17" t="str">
        <f>IF(COUNTA(jr_s!$B19)=1,VLOOKUP($B17,jr_s!$A$12:$N$61,2,FALSE)&amp;" "&amp;VLOOKUP($B17,jr_s!$A$12:$N$61,3,FALSE),"")</f>
        <v/>
      </c>
      <c r="D17" t="str">
        <f>IF(COUNTA(jr_s!$B19)=1,VLOOKUP($B17,jr_s!$A$12:$N$61,4,FALSE)&amp;" "&amp;VLOOKUP($B17,jr_s!$A$12:$N$61,5,FALSE),"")</f>
        <v/>
      </c>
      <c r="E17" s="3" t="str">
        <f>IF(COUNTA(jr_s!$B19)=1,VLOOKUP($B17,jr_s!$A$12:$N$61,6,FALSE),"")</f>
        <v/>
      </c>
      <c r="F17" t="str">
        <f>IF(COUNTA(jr_s!$B19)=1,VLOOKUP($B17,jr_s!$A$12:$N$61,7,FALSE),"")</f>
        <v/>
      </c>
      <c r="G17" t="str">
        <f>IF(COUNTA(jr_s!$B19)=1,VLOOKUP($B17,jr_s!$A$12:$N$61,8,FALSE),"")</f>
        <v/>
      </c>
      <c r="H17" t="str">
        <f>IF(COUNTA(jr_s!$B19)=1,VLOOKUP($B17,jr_s!$A$12:$N$61,9,FALSE),"")</f>
        <v/>
      </c>
      <c r="I17" t="str">
        <f>IF(COUNTA(jr_s!$B19)=1,VLOOKUP($B17,jr_s!$A$12:$N$61,10,FALSE),"")</f>
        <v/>
      </c>
      <c r="J17" t="str">
        <f>IF(COUNTA(jr_s!$B19)=1,VLOOKUP($B17,jr_s!$A$12:$N$61,11,FALSE),"")</f>
        <v/>
      </c>
      <c r="K17" t="str">
        <f>IF(COUNTA(jr_s!$B19)=1,VLOOKUP($B17,jr_s!$A$12:$N$61,12,FALSE),"")</f>
        <v/>
      </c>
      <c r="L17" t="str">
        <f>IF(COUNTA(jr_s!$B19)=1,VLOOKUP($B17,jr_s!$A$12:$N$61,13,FALSE),"")</f>
        <v/>
      </c>
      <c r="M17" t="str">
        <f>IF(COUNTA(jr_s!$B19)=1,VLOOKUP($B17,jr_s!$A$12:$N$61,14,FALSE),"")</f>
        <v/>
      </c>
    </row>
    <row r="18" spans="1:13" x14ac:dyDescent="0.15">
      <c r="A18" t="str">
        <f t="shared" si="0"/>
        <v>09</v>
      </c>
      <c r="B18">
        <v>9</v>
      </c>
      <c r="C18" t="str">
        <f>IF(COUNTA(jr_s!$B20)=1,VLOOKUP($B18,jr_s!$A$12:$N$61,2,FALSE)&amp;" "&amp;VLOOKUP($B18,jr_s!$A$12:$N$61,3,FALSE),"")</f>
        <v/>
      </c>
      <c r="D18" t="str">
        <f>IF(COUNTA(jr_s!$B20)=1,VLOOKUP($B18,jr_s!$A$12:$N$61,4,FALSE)&amp;" "&amp;VLOOKUP($B18,jr_s!$A$12:$N$61,5,FALSE),"")</f>
        <v/>
      </c>
      <c r="E18" s="3" t="str">
        <f>IF(COUNTA(jr_s!$B20)=1,VLOOKUP($B18,jr_s!$A$12:$N$61,6,FALSE),"")</f>
        <v/>
      </c>
      <c r="F18" t="str">
        <f>IF(COUNTA(jr_s!$B20)=1,VLOOKUP($B18,jr_s!$A$12:$N$61,7,FALSE),"")</f>
        <v/>
      </c>
      <c r="G18" t="str">
        <f>IF(COUNTA(jr_s!$B20)=1,VLOOKUP($B18,jr_s!$A$12:$N$61,8,FALSE),"")</f>
        <v/>
      </c>
      <c r="H18" t="str">
        <f>IF(COUNTA(jr_s!$B20)=1,VLOOKUP($B18,jr_s!$A$12:$N$61,9,FALSE),"")</f>
        <v/>
      </c>
      <c r="I18" t="str">
        <f>IF(COUNTA(jr_s!$B20)=1,VLOOKUP($B18,jr_s!$A$12:$N$61,10,FALSE),"")</f>
        <v/>
      </c>
      <c r="J18" t="str">
        <f>IF(COUNTA(jr_s!$B20)=1,VLOOKUP($B18,jr_s!$A$12:$N$61,11,FALSE),"")</f>
        <v/>
      </c>
      <c r="K18" t="str">
        <f>IF(COUNTA(jr_s!$B20)=1,VLOOKUP($B18,jr_s!$A$12:$N$61,12,FALSE),"")</f>
        <v/>
      </c>
      <c r="L18" t="str">
        <f>IF(COUNTA(jr_s!$B20)=1,VLOOKUP($B18,jr_s!$A$12:$N$61,13,FALSE),"")</f>
        <v/>
      </c>
      <c r="M18" t="str">
        <f>IF(COUNTA(jr_s!$B20)=1,VLOOKUP($B18,jr_s!$A$12:$N$61,14,FALSE),"")</f>
        <v/>
      </c>
    </row>
    <row r="19" spans="1:13" x14ac:dyDescent="0.15">
      <c r="A19" t="str">
        <f t="shared" ref="A19:A59" si="1">$D$3&amp;B19</f>
        <v>10</v>
      </c>
      <c r="B19">
        <v>10</v>
      </c>
      <c r="C19" t="str">
        <f>IF(COUNTA(jr_s!$B21)=1,VLOOKUP($B19,jr_s!$A$12:$N$61,2,FALSE)&amp;" "&amp;VLOOKUP($B19,jr_s!$A$12:$N$61,3,FALSE),"")</f>
        <v/>
      </c>
      <c r="D19" t="str">
        <f>IF(COUNTA(jr_s!$B21)=1,VLOOKUP($B19,jr_s!$A$12:$N$61,4,FALSE)&amp;" "&amp;VLOOKUP($B19,jr_s!$A$12:$N$61,5,FALSE),"")</f>
        <v/>
      </c>
      <c r="E19" s="3" t="str">
        <f>IF(COUNTA(jr_s!$B21)=1,VLOOKUP($B19,jr_s!$A$12:$N$61,6,FALSE),"")</f>
        <v/>
      </c>
      <c r="F19" t="str">
        <f>IF(COUNTA(jr_s!$B21)=1,VLOOKUP($B19,jr_s!$A$12:$N$61,7,FALSE),"")</f>
        <v/>
      </c>
      <c r="G19" t="str">
        <f>IF(COUNTA(jr_s!$B21)=1,VLOOKUP($B19,jr_s!$A$12:$N$61,8,FALSE),"")</f>
        <v/>
      </c>
      <c r="H19" t="str">
        <f>IF(COUNTA(jr_s!$B21)=1,VLOOKUP($B19,jr_s!$A$12:$N$61,9,FALSE),"")</f>
        <v/>
      </c>
      <c r="I19" t="str">
        <f>IF(COUNTA(jr_s!$B21)=1,VLOOKUP($B19,jr_s!$A$12:$N$61,10,FALSE),"")</f>
        <v/>
      </c>
      <c r="J19" t="str">
        <f>IF(COUNTA(jr_s!$B21)=1,VLOOKUP($B19,jr_s!$A$12:$N$61,11,FALSE),"")</f>
        <v/>
      </c>
      <c r="K19" t="str">
        <f>IF(COUNTA(jr_s!$B21)=1,VLOOKUP($B19,jr_s!$A$12:$N$61,12,FALSE),"")</f>
        <v/>
      </c>
      <c r="L19" t="str">
        <f>IF(COUNTA(jr_s!$B21)=1,VLOOKUP($B19,jr_s!$A$12:$N$61,13,FALSE),"")</f>
        <v/>
      </c>
      <c r="M19" t="str">
        <f>IF(COUNTA(jr_s!$B21)=1,VLOOKUP($B19,jr_s!$A$12:$N$61,14,FALSE),"")</f>
        <v/>
      </c>
    </row>
    <row r="20" spans="1:13" x14ac:dyDescent="0.15">
      <c r="A20" t="str">
        <f t="shared" si="1"/>
        <v>11</v>
      </c>
      <c r="B20">
        <v>11</v>
      </c>
      <c r="C20" t="str">
        <f>IF(COUNTA(jr_s!$B22)=1,VLOOKUP($B20,jr_s!$A$12:$N$61,2,FALSE)&amp;" "&amp;VLOOKUP($B20,jr_s!$A$12:$N$61,3,FALSE),"")</f>
        <v/>
      </c>
      <c r="D20" t="str">
        <f>IF(COUNTA(jr_s!$B22)=1,VLOOKUP($B20,jr_s!$A$12:$N$61,4,FALSE)&amp;" "&amp;VLOOKUP($B20,jr_s!$A$12:$N$61,5,FALSE),"")</f>
        <v/>
      </c>
      <c r="E20" s="3" t="str">
        <f>IF(COUNTA(jr_s!$B22)=1,VLOOKUP($B20,jr_s!$A$12:$N$61,6,FALSE),"")</f>
        <v/>
      </c>
      <c r="F20" t="str">
        <f>IF(COUNTA(jr_s!$B22)=1,VLOOKUP($B20,jr_s!$A$12:$N$61,7,FALSE),"")</f>
        <v/>
      </c>
      <c r="G20" t="str">
        <f>IF(COUNTA(jr_s!$B22)=1,VLOOKUP($B20,jr_s!$A$12:$N$61,8,FALSE),"")</f>
        <v/>
      </c>
      <c r="H20" t="str">
        <f>IF(COUNTA(jr_s!$B22)=1,VLOOKUP($B20,jr_s!$A$12:$N$61,9,FALSE),"")</f>
        <v/>
      </c>
      <c r="I20" t="str">
        <f>IF(COUNTA(jr_s!$B22)=1,VLOOKUP($B20,jr_s!$A$12:$N$61,10,FALSE),"")</f>
        <v/>
      </c>
      <c r="J20" t="str">
        <f>IF(COUNTA(jr_s!$B22)=1,VLOOKUP($B20,jr_s!$A$12:$N$61,11,FALSE),"")</f>
        <v/>
      </c>
      <c r="K20" t="str">
        <f>IF(COUNTA(jr_s!$B22)=1,VLOOKUP($B20,jr_s!$A$12:$N$61,12,FALSE),"")</f>
        <v/>
      </c>
      <c r="L20" t="str">
        <f>IF(COUNTA(jr_s!$B22)=1,VLOOKUP($B20,jr_s!$A$12:$N$61,13,FALSE),"")</f>
        <v/>
      </c>
      <c r="M20" t="str">
        <f>IF(COUNTA(jr_s!$B22)=1,VLOOKUP($B20,jr_s!$A$12:$N$61,14,FALSE),"")</f>
        <v/>
      </c>
    </row>
    <row r="21" spans="1:13" x14ac:dyDescent="0.15">
      <c r="A21" t="str">
        <f t="shared" si="1"/>
        <v>12</v>
      </c>
      <c r="B21">
        <v>12</v>
      </c>
      <c r="C21" t="str">
        <f>IF(COUNTA(jr_s!$B23)=1,VLOOKUP($B21,jr_s!$A$12:$N$61,2,FALSE)&amp;" "&amp;VLOOKUP($B21,jr_s!$A$12:$N$61,3,FALSE),"")</f>
        <v/>
      </c>
      <c r="D21" t="str">
        <f>IF(COUNTA(jr_s!$B23)=1,VLOOKUP($B21,jr_s!$A$12:$N$61,4,FALSE)&amp;" "&amp;VLOOKUP($B21,jr_s!$A$12:$N$61,5,FALSE),"")</f>
        <v/>
      </c>
      <c r="E21" s="3" t="str">
        <f>IF(COUNTA(jr_s!$B23)=1,VLOOKUP($B21,jr_s!$A$12:$N$61,6,FALSE),"")</f>
        <v/>
      </c>
      <c r="F21" t="str">
        <f>IF(COUNTA(jr_s!$B23)=1,VLOOKUP($B21,jr_s!$A$12:$N$61,7,FALSE),"")</f>
        <v/>
      </c>
      <c r="G21" t="str">
        <f>IF(COUNTA(jr_s!$B23)=1,VLOOKUP($B21,jr_s!$A$12:$N$61,8,FALSE),"")</f>
        <v/>
      </c>
      <c r="H21" t="str">
        <f>IF(COUNTA(jr_s!$B23)=1,VLOOKUP($B21,jr_s!$A$12:$N$61,9,FALSE),"")</f>
        <v/>
      </c>
      <c r="I21" t="str">
        <f>IF(COUNTA(jr_s!$B23)=1,VLOOKUP($B21,jr_s!$A$12:$N$61,10,FALSE),"")</f>
        <v/>
      </c>
      <c r="J21" t="str">
        <f>IF(COUNTA(jr_s!$B23)=1,VLOOKUP($B21,jr_s!$A$12:$N$61,11,FALSE),"")</f>
        <v/>
      </c>
      <c r="K21" t="str">
        <f>IF(COUNTA(jr_s!$B23)=1,VLOOKUP($B21,jr_s!$A$12:$N$61,12,FALSE),"")</f>
        <v/>
      </c>
      <c r="L21" t="str">
        <f>IF(COUNTA(jr_s!$B23)=1,VLOOKUP($B21,jr_s!$A$12:$N$61,13,FALSE),"")</f>
        <v/>
      </c>
      <c r="M21" t="str">
        <f>IF(COUNTA(jr_s!$B23)=1,VLOOKUP($B21,jr_s!$A$12:$N$61,14,FALSE),"")</f>
        <v/>
      </c>
    </row>
    <row r="22" spans="1:13" x14ac:dyDescent="0.15">
      <c r="A22" t="str">
        <f t="shared" si="1"/>
        <v>13</v>
      </c>
      <c r="B22">
        <v>13</v>
      </c>
      <c r="C22" t="str">
        <f>IF(COUNTA(jr_s!$B24)=1,VLOOKUP($B22,jr_s!$A$12:$N$61,2,FALSE)&amp;" "&amp;VLOOKUP($B22,jr_s!$A$12:$N$61,3,FALSE),"")</f>
        <v/>
      </c>
      <c r="D22" t="str">
        <f>IF(COUNTA(jr_s!$B24)=1,VLOOKUP($B22,jr_s!$A$12:$N$61,4,FALSE)&amp;" "&amp;VLOOKUP($B22,jr_s!$A$12:$N$61,5,FALSE),"")</f>
        <v/>
      </c>
      <c r="E22" s="3" t="str">
        <f>IF(COUNTA(jr_s!$B24)=1,VLOOKUP($B22,jr_s!$A$12:$N$61,6,FALSE),"")</f>
        <v/>
      </c>
      <c r="F22" t="str">
        <f>IF(COUNTA(jr_s!$B24)=1,VLOOKUP($B22,jr_s!$A$12:$N$61,7,FALSE),"")</f>
        <v/>
      </c>
      <c r="G22" t="str">
        <f>IF(COUNTA(jr_s!$B24)=1,VLOOKUP($B22,jr_s!$A$12:$N$61,8,FALSE),"")</f>
        <v/>
      </c>
      <c r="H22" t="str">
        <f>IF(COUNTA(jr_s!$B24)=1,VLOOKUP($B22,jr_s!$A$12:$N$61,9,FALSE),"")</f>
        <v/>
      </c>
      <c r="I22" t="str">
        <f>IF(COUNTA(jr_s!$B24)=1,VLOOKUP($B22,jr_s!$A$12:$N$61,10,FALSE),"")</f>
        <v/>
      </c>
      <c r="J22" t="str">
        <f>IF(COUNTA(jr_s!$B24)=1,VLOOKUP($B22,jr_s!$A$12:$N$61,11,FALSE),"")</f>
        <v/>
      </c>
      <c r="K22" t="str">
        <f>IF(COUNTA(jr_s!$B24)=1,VLOOKUP($B22,jr_s!$A$12:$N$61,12,FALSE),"")</f>
        <v/>
      </c>
      <c r="L22" t="str">
        <f>IF(COUNTA(jr_s!$B24)=1,VLOOKUP($B22,jr_s!$A$12:$N$61,13,FALSE),"")</f>
        <v/>
      </c>
      <c r="M22" t="str">
        <f>IF(COUNTA(jr_s!$B24)=1,VLOOKUP($B22,jr_s!$A$12:$N$61,14,FALSE),"")</f>
        <v/>
      </c>
    </row>
    <row r="23" spans="1:13" x14ac:dyDescent="0.15">
      <c r="A23" t="str">
        <f t="shared" si="1"/>
        <v>14</v>
      </c>
      <c r="B23">
        <v>14</v>
      </c>
      <c r="C23" t="str">
        <f>IF(COUNTA(jr_s!$B25)=1,VLOOKUP($B23,jr_s!$A$12:$N$61,2,FALSE)&amp;" "&amp;VLOOKUP($B23,jr_s!$A$12:$N$61,3,FALSE),"")</f>
        <v/>
      </c>
      <c r="D23" t="str">
        <f>IF(COUNTA(jr_s!$B25)=1,VLOOKUP($B23,jr_s!$A$12:$N$61,4,FALSE)&amp;" "&amp;VLOOKUP($B23,jr_s!$A$12:$N$61,5,FALSE),"")</f>
        <v/>
      </c>
      <c r="E23" s="3" t="str">
        <f>IF(COUNTA(jr_s!$B25)=1,VLOOKUP($B23,jr_s!$A$12:$N$61,6,FALSE),"")</f>
        <v/>
      </c>
      <c r="F23" t="str">
        <f>IF(COUNTA(jr_s!$B25)=1,VLOOKUP($B23,jr_s!$A$12:$N$61,7,FALSE),"")</f>
        <v/>
      </c>
      <c r="G23" t="str">
        <f>IF(COUNTA(jr_s!$B25)=1,VLOOKUP($B23,jr_s!$A$12:$N$61,8,FALSE),"")</f>
        <v/>
      </c>
      <c r="H23" t="str">
        <f>IF(COUNTA(jr_s!$B25)=1,VLOOKUP($B23,jr_s!$A$12:$N$61,9,FALSE),"")</f>
        <v/>
      </c>
      <c r="I23" t="str">
        <f>IF(COUNTA(jr_s!$B25)=1,VLOOKUP($B23,jr_s!$A$12:$N$61,10,FALSE),"")</f>
        <v/>
      </c>
      <c r="J23" t="str">
        <f>IF(COUNTA(jr_s!$B25)=1,VLOOKUP($B23,jr_s!$A$12:$N$61,11,FALSE),"")</f>
        <v/>
      </c>
      <c r="K23" t="str">
        <f>IF(COUNTA(jr_s!$B25)=1,VLOOKUP($B23,jr_s!$A$12:$N$61,12,FALSE),"")</f>
        <v/>
      </c>
      <c r="L23" t="str">
        <f>IF(COUNTA(jr_s!$B25)=1,VLOOKUP($B23,jr_s!$A$12:$N$61,13,FALSE),"")</f>
        <v/>
      </c>
      <c r="M23" t="str">
        <f>IF(COUNTA(jr_s!$B25)=1,VLOOKUP($B23,jr_s!$A$12:$N$61,14,FALSE),"")</f>
        <v/>
      </c>
    </row>
    <row r="24" spans="1:13" x14ac:dyDescent="0.15">
      <c r="A24" t="str">
        <f t="shared" si="1"/>
        <v>15</v>
      </c>
      <c r="B24">
        <v>15</v>
      </c>
      <c r="C24" t="str">
        <f>IF(COUNTA(jr_s!$B26)=1,VLOOKUP($B24,jr_s!$A$12:$N$61,2,FALSE)&amp;" "&amp;VLOOKUP($B24,jr_s!$A$12:$N$61,3,FALSE),"")</f>
        <v/>
      </c>
      <c r="D24" t="str">
        <f>IF(COUNTA(jr_s!$B26)=1,VLOOKUP($B24,jr_s!$A$12:$N$61,4,FALSE)&amp;" "&amp;VLOOKUP($B24,jr_s!$A$12:$N$61,5,FALSE),"")</f>
        <v/>
      </c>
      <c r="E24" s="3" t="str">
        <f>IF(COUNTA(jr_s!$B26)=1,VLOOKUP($B24,jr_s!$A$12:$N$61,6,FALSE),"")</f>
        <v/>
      </c>
      <c r="F24" t="str">
        <f>IF(COUNTA(jr_s!$B26)=1,VLOOKUP($B24,jr_s!$A$12:$N$61,7,FALSE),"")</f>
        <v/>
      </c>
      <c r="G24" t="str">
        <f>IF(COUNTA(jr_s!$B26)=1,VLOOKUP($B24,jr_s!$A$12:$N$61,8,FALSE),"")</f>
        <v/>
      </c>
      <c r="H24" t="str">
        <f>IF(COUNTA(jr_s!$B26)=1,VLOOKUP($B24,jr_s!$A$12:$N$61,9,FALSE),"")</f>
        <v/>
      </c>
      <c r="I24" t="str">
        <f>IF(COUNTA(jr_s!$B26)=1,VLOOKUP($B24,jr_s!$A$12:$N$61,10,FALSE),"")</f>
        <v/>
      </c>
      <c r="J24" t="str">
        <f>IF(COUNTA(jr_s!$B26)=1,VLOOKUP($B24,jr_s!$A$12:$N$61,11,FALSE),"")</f>
        <v/>
      </c>
      <c r="K24" t="str">
        <f>IF(COUNTA(jr_s!$B26)=1,VLOOKUP($B24,jr_s!$A$12:$N$61,12,FALSE),"")</f>
        <v/>
      </c>
      <c r="L24" t="str">
        <f>IF(COUNTA(jr_s!$B26)=1,VLOOKUP($B24,jr_s!$A$12:$N$61,13,FALSE),"")</f>
        <v/>
      </c>
      <c r="M24" t="str">
        <f>IF(COUNTA(jr_s!$B26)=1,VLOOKUP($B24,jr_s!$A$12:$N$61,14,FALSE),"")</f>
        <v/>
      </c>
    </row>
    <row r="25" spans="1:13" x14ac:dyDescent="0.15">
      <c r="A25" t="str">
        <f t="shared" si="1"/>
        <v>16</v>
      </c>
      <c r="B25">
        <v>16</v>
      </c>
      <c r="C25" t="str">
        <f>IF(COUNTA(jr_s!$B27)=1,VLOOKUP($B25,jr_s!$A$12:$N$61,2,FALSE)&amp;" "&amp;VLOOKUP($B25,jr_s!$A$12:$N$61,3,FALSE),"")</f>
        <v/>
      </c>
      <c r="D25" t="str">
        <f>IF(COUNTA(jr_s!$B27)=1,VLOOKUP($B25,jr_s!$A$12:$N$61,4,FALSE)&amp;" "&amp;VLOOKUP($B25,jr_s!$A$12:$N$61,5,FALSE),"")</f>
        <v/>
      </c>
      <c r="E25" s="3" t="str">
        <f>IF(COUNTA(jr_s!$B27)=1,VLOOKUP($B25,jr_s!$A$12:$N$61,6,FALSE),"")</f>
        <v/>
      </c>
      <c r="F25" t="str">
        <f>IF(COUNTA(jr_s!$B27)=1,VLOOKUP($B25,jr_s!$A$12:$N$61,7,FALSE),"")</f>
        <v/>
      </c>
      <c r="G25" t="str">
        <f>IF(COUNTA(jr_s!$B27)=1,VLOOKUP($B25,jr_s!$A$12:$N$61,8,FALSE),"")</f>
        <v/>
      </c>
      <c r="H25" t="str">
        <f>IF(COUNTA(jr_s!$B27)=1,VLOOKUP($B25,jr_s!$A$12:$N$61,9,FALSE),"")</f>
        <v/>
      </c>
      <c r="I25" t="str">
        <f>IF(COUNTA(jr_s!$B27)=1,VLOOKUP($B25,jr_s!$A$12:$N$61,10,FALSE),"")</f>
        <v/>
      </c>
      <c r="J25" t="str">
        <f>IF(COUNTA(jr_s!$B27)=1,VLOOKUP($B25,jr_s!$A$12:$N$61,11,FALSE),"")</f>
        <v/>
      </c>
      <c r="K25" t="str">
        <f>IF(COUNTA(jr_s!$B27)=1,VLOOKUP($B25,jr_s!$A$12:$N$61,12,FALSE),"")</f>
        <v/>
      </c>
      <c r="L25" t="str">
        <f>IF(COUNTA(jr_s!$B27)=1,VLOOKUP($B25,jr_s!$A$12:$N$61,13,FALSE),"")</f>
        <v/>
      </c>
      <c r="M25" t="str">
        <f>IF(COUNTA(jr_s!$B27)=1,VLOOKUP($B25,jr_s!$A$12:$N$61,14,FALSE),"")</f>
        <v/>
      </c>
    </row>
    <row r="26" spans="1:13" x14ac:dyDescent="0.15">
      <c r="A26" t="str">
        <f t="shared" si="1"/>
        <v>17</v>
      </c>
      <c r="B26">
        <v>17</v>
      </c>
      <c r="C26" t="str">
        <f>IF(COUNTA(jr_s!$B28)=1,VLOOKUP($B26,jr_s!$A$12:$N$61,2,FALSE)&amp;" "&amp;VLOOKUP($B26,jr_s!$A$12:$N$61,3,FALSE),"")</f>
        <v/>
      </c>
      <c r="D26" t="str">
        <f>IF(COUNTA(jr_s!$B28)=1,VLOOKUP($B26,jr_s!$A$12:$N$61,4,FALSE)&amp;" "&amp;VLOOKUP($B26,jr_s!$A$12:$N$61,5,FALSE),"")</f>
        <v/>
      </c>
      <c r="E26" s="3" t="str">
        <f>IF(COUNTA(jr_s!$B28)=1,VLOOKUP($B26,jr_s!$A$12:$N$61,6,FALSE),"")</f>
        <v/>
      </c>
      <c r="F26" t="str">
        <f>IF(COUNTA(jr_s!$B28)=1,VLOOKUP($B26,jr_s!$A$12:$N$61,7,FALSE),"")</f>
        <v/>
      </c>
      <c r="G26" t="str">
        <f>IF(COUNTA(jr_s!$B28)=1,VLOOKUP($B26,jr_s!$A$12:$N$61,8,FALSE),"")</f>
        <v/>
      </c>
      <c r="H26" t="str">
        <f>IF(COUNTA(jr_s!$B28)=1,VLOOKUP($B26,jr_s!$A$12:$N$61,9,FALSE),"")</f>
        <v/>
      </c>
      <c r="I26" t="str">
        <f>IF(COUNTA(jr_s!$B28)=1,VLOOKUP($B26,jr_s!$A$12:$N$61,10,FALSE),"")</f>
        <v/>
      </c>
      <c r="J26" t="str">
        <f>IF(COUNTA(jr_s!$B28)=1,VLOOKUP($B26,jr_s!$A$12:$N$61,11,FALSE),"")</f>
        <v/>
      </c>
      <c r="K26" t="str">
        <f>IF(COUNTA(jr_s!$B28)=1,VLOOKUP($B26,jr_s!$A$12:$N$61,12,FALSE),"")</f>
        <v/>
      </c>
      <c r="L26" t="str">
        <f>IF(COUNTA(jr_s!$B28)=1,VLOOKUP($B26,jr_s!$A$12:$N$61,13,FALSE),"")</f>
        <v/>
      </c>
      <c r="M26" t="str">
        <f>IF(COUNTA(jr_s!$B28)=1,VLOOKUP($B26,jr_s!$A$12:$N$61,14,FALSE),"")</f>
        <v/>
      </c>
    </row>
    <row r="27" spans="1:13" x14ac:dyDescent="0.15">
      <c r="A27" t="str">
        <f t="shared" si="1"/>
        <v>18</v>
      </c>
      <c r="B27">
        <v>18</v>
      </c>
      <c r="C27" t="str">
        <f>IF(COUNTA(jr_s!$B29)=1,VLOOKUP($B27,jr_s!$A$12:$N$61,2,FALSE)&amp;" "&amp;VLOOKUP($B27,jr_s!$A$12:$N$61,3,FALSE),"")</f>
        <v/>
      </c>
      <c r="D27" t="str">
        <f>IF(COUNTA(jr_s!$B29)=1,VLOOKUP($B27,jr_s!$A$12:$N$61,4,FALSE)&amp;" "&amp;VLOOKUP($B27,jr_s!$A$12:$N$61,5,FALSE),"")</f>
        <v/>
      </c>
      <c r="E27" s="3" t="str">
        <f>IF(COUNTA(jr_s!$B29)=1,VLOOKUP($B27,jr_s!$A$12:$N$61,6,FALSE),"")</f>
        <v/>
      </c>
      <c r="F27" t="str">
        <f>IF(COUNTA(jr_s!$B29)=1,VLOOKUP($B27,jr_s!$A$12:$N$61,7,FALSE),"")</f>
        <v/>
      </c>
      <c r="G27" t="str">
        <f>IF(COUNTA(jr_s!$B29)=1,VLOOKUP($B27,jr_s!$A$12:$N$61,8,FALSE),"")</f>
        <v/>
      </c>
      <c r="H27" t="str">
        <f>IF(COUNTA(jr_s!$B29)=1,VLOOKUP($B27,jr_s!$A$12:$N$61,9,FALSE),"")</f>
        <v/>
      </c>
      <c r="I27" t="str">
        <f>IF(COUNTA(jr_s!$B29)=1,VLOOKUP($B27,jr_s!$A$12:$N$61,10,FALSE),"")</f>
        <v/>
      </c>
      <c r="J27" t="str">
        <f>IF(COUNTA(jr_s!$B29)=1,VLOOKUP($B27,jr_s!$A$12:$N$61,11,FALSE),"")</f>
        <v/>
      </c>
      <c r="K27" t="str">
        <f>IF(COUNTA(jr_s!$B29)=1,VLOOKUP($B27,jr_s!$A$12:$N$61,12,FALSE),"")</f>
        <v/>
      </c>
      <c r="L27" t="str">
        <f>IF(COUNTA(jr_s!$B29)=1,VLOOKUP($B27,jr_s!$A$12:$N$61,13,FALSE),"")</f>
        <v/>
      </c>
      <c r="M27" t="str">
        <f>IF(COUNTA(jr_s!$B29)=1,VLOOKUP($B27,jr_s!$A$12:$N$61,14,FALSE),"")</f>
        <v/>
      </c>
    </row>
    <row r="28" spans="1:13" x14ac:dyDescent="0.15">
      <c r="A28" t="str">
        <f t="shared" si="1"/>
        <v>19</v>
      </c>
      <c r="B28">
        <v>19</v>
      </c>
      <c r="C28" t="str">
        <f>IF(COUNTA(jr_s!$B30)=1,VLOOKUP($B28,jr_s!$A$12:$N$61,2,FALSE)&amp;" "&amp;VLOOKUP($B28,jr_s!$A$12:$N$61,3,FALSE),"")</f>
        <v/>
      </c>
      <c r="D28" t="str">
        <f>IF(COUNTA(jr_s!$B30)=1,VLOOKUP($B28,jr_s!$A$12:$N$61,4,FALSE)&amp;" "&amp;VLOOKUP($B28,jr_s!$A$12:$N$61,5,FALSE),"")</f>
        <v/>
      </c>
      <c r="E28" s="3" t="str">
        <f>IF(COUNTA(jr_s!$B30)=1,VLOOKUP($B28,jr_s!$A$12:$N$61,6,FALSE),"")</f>
        <v/>
      </c>
      <c r="F28" t="str">
        <f>IF(COUNTA(jr_s!$B30)=1,VLOOKUP($B28,jr_s!$A$12:$N$61,7,FALSE),"")</f>
        <v/>
      </c>
      <c r="G28" t="str">
        <f>IF(COUNTA(jr_s!$B30)=1,VLOOKUP($B28,jr_s!$A$12:$N$61,8,FALSE),"")</f>
        <v/>
      </c>
      <c r="H28" t="str">
        <f>IF(COUNTA(jr_s!$B30)=1,VLOOKUP($B28,jr_s!$A$12:$N$61,9,FALSE),"")</f>
        <v/>
      </c>
      <c r="I28" t="str">
        <f>IF(COUNTA(jr_s!$B30)=1,VLOOKUP($B28,jr_s!$A$12:$N$61,10,FALSE),"")</f>
        <v/>
      </c>
      <c r="J28" t="str">
        <f>IF(COUNTA(jr_s!$B30)=1,VLOOKUP($B28,jr_s!$A$12:$N$61,11,FALSE),"")</f>
        <v/>
      </c>
      <c r="K28" t="str">
        <f>IF(COUNTA(jr_s!$B30)=1,VLOOKUP($B28,jr_s!$A$12:$N$61,12,FALSE),"")</f>
        <v/>
      </c>
      <c r="L28" t="str">
        <f>IF(COUNTA(jr_s!$B30)=1,VLOOKUP($B28,jr_s!$A$12:$N$61,13,FALSE),"")</f>
        <v/>
      </c>
      <c r="M28" t="str">
        <f>IF(COUNTA(jr_s!$B30)=1,VLOOKUP($B28,jr_s!$A$12:$N$61,14,FALSE),"")</f>
        <v/>
      </c>
    </row>
    <row r="29" spans="1:13" x14ac:dyDescent="0.15">
      <c r="A29" t="str">
        <f t="shared" si="1"/>
        <v>20</v>
      </c>
      <c r="B29">
        <v>20</v>
      </c>
      <c r="C29" t="str">
        <f>IF(COUNTA(jr_s!$B31)=1,VLOOKUP($B29,jr_s!$A$12:$N$61,2,FALSE)&amp;" "&amp;VLOOKUP($B29,jr_s!$A$12:$N$61,3,FALSE),"")</f>
        <v/>
      </c>
      <c r="D29" t="str">
        <f>IF(COUNTA(jr_s!$B31)=1,VLOOKUP($B29,jr_s!$A$12:$N$61,4,FALSE)&amp;" "&amp;VLOOKUP($B29,jr_s!$A$12:$N$61,5,FALSE),"")</f>
        <v/>
      </c>
      <c r="E29" s="3" t="str">
        <f>IF(COUNTA(jr_s!$B31)=1,VLOOKUP($B29,jr_s!$A$12:$N$61,6,FALSE),"")</f>
        <v/>
      </c>
      <c r="F29" t="str">
        <f>IF(COUNTA(jr_s!$B31)=1,VLOOKUP($B29,jr_s!$A$12:$N$61,7,FALSE),"")</f>
        <v/>
      </c>
      <c r="G29" t="str">
        <f>IF(COUNTA(jr_s!$B31)=1,VLOOKUP($B29,jr_s!$A$12:$N$61,8,FALSE),"")</f>
        <v/>
      </c>
      <c r="H29" t="str">
        <f>IF(COUNTA(jr_s!$B31)=1,VLOOKUP($B29,jr_s!$A$12:$N$61,9,FALSE),"")</f>
        <v/>
      </c>
      <c r="I29" t="str">
        <f>IF(COUNTA(jr_s!$B31)=1,VLOOKUP($B29,jr_s!$A$12:$N$61,10,FALSE),"")</f>
        <v/>
      </c>
      <c r="J29" t="str">
        <f>IF(COUNTA(jr_s!$B31)=1,VLOOKUP($B29,jr_s!$A$12:$N$61,11,FALSE),"")</f>
        <v/>
      </c>
      <c r="K29" t="str">
        <f>IF(COUNTA(jr_s!$B31)=1,VLOOKUP($B29,jr_s!$A$12:$N$61,12,FALSE),"")</f>
        <v/>
      </c>
      <c r="L29" t="str">
        <f>IF(COUNTA(jr_s!$B31)=1,VLOOKUP($B29,jr_s!$A$12:$N$61,13,FALSE),"")</f>
        <v/>
      </c>
      <c r="M29" t="str">
        <f>IF(COUNTA(jr_s!$B31)=1,VLOOKUP($B29,jr_s!$A$12:$N$61,14,FALSE),"")</f>
        <v/>
      </c>
    </row>
    <row r="30" spans="1:13" x14ac:dyDescent="0.15">
      <c r="A30" t="str">
        <f t="shared" si="1"/>
        <v>21</v>
      </c>
      <c r="B30">
        <v>21</v>
      </c>
      <c r="C30" t="str">
        <f>IF(COUNTA(jr_s!$B32)=1,VLOOKUP($B30,jr_s!$A$12:$N$61,2,FALSE)&amp;" "&amp;VLOOKUP($B30,jr_s!$A$12:$N$61,3,FALSE),"")</f>
        <v/>
      </c>
      <c r="D30" t="str">
        <f>IF(COUNTA(jr_s!$B32)=1,VLOOKUP($B30,jr_s!$A$12:$N$61,4,FALSE)&amp;" "&amp;VLOOKUP($B30,jr_s!$A$12:$N$61,5,FALSE),"")</f>
        <v/>
      </c>
      <c r="E30" s="3" t="str">
        <f>IF(COUNTA(jr_s!$B32)=1,VLOOKUP($B30,jr_s!$A$12:$N$61,6,FALSE),"")</f>
        <v/>
      </c>
      <c r="F30" t="str">
        <f>IF(COUNTA(jr_s!$B32)=1,VLOOKUP($B30,jr_s!$A$12:$N$61,7,FALSE),"")</f>
        <v/>
      </c>
      <c r="G30" t="str">
        <f>IF(COUNTA(jr_s!$B32)=1,VLOOKUP($B30,jr_s!$A$12:$N$61,8,FALSE),"")</f>
        <v/>
      </c>
      <c r="H30" t="str">
        <f>IF(COUNTA(jr_s!$B32)=1,VLOOKUP($B30,jr_s!$A$12:$N$61,9,FALSE),"")</f>
        <v/>
      </c>
      <c r="I30" t="str">
        <f>IF(COUNTA(jr_s!$B32)=1,VLOOKUP($B30,jr_s!$A$12:$N$61,10,FALSE),"")</f>
        <v/>
      </c>
      <c r="J30" t="str">
        <f>IF(COUNTA(jr_s!$B32)=1,VLOOKUP($B30,jr_s!$A$12:$N$61,11,FALSE),"")</f>
        <v/>
      </c>
      <c r="K30" t="str">
        <f>IF(COUNTA(jr_s!$B32)=1,VLOOKUP($B30,jr_s!$A$12:$N$61,12,FALSE),"")</f>
        <v/>
      </c>
      <c r="L30" t="str">
        <f>IF(COUNTA(jr_s!$B32)=1,VLOOKUP($B30,jr_s!$A$12:$N$61,13,FALSE),"")</f>
        <v/>
      </c>
      <c r="M30" t="str">
        <f>IF(COUNTA(jr_s!$B32)=1,VLOOKUP($B30,jr_s!$A$12:$N$61,14,FALSE),"")</f>
        <v/>
      </c>
    </row>
    <row r="31" spans="1:13" x14ac:dyDescent="0.15">
      <c r="A31" t="str">
        <f t="shared" si="1"/>
        <v>22</v>
      </c>
      <c r="B31">
        <v>22</v>
      </c>
      <c r="C31" t="str">
        <f>IF(COUNTA(jr_s!$B33)=1,VLOOKUP($B31,jr_s!$A$12:$N$61,2,FALSE)&amp;" "&amp;VLOOKUP($B31,jr_s!$A$12:$N$61,3,FALSE),"")</f>
        <v/>
      </c>
      <c r="D31" t="str">
        <f>IF(COUNTA(jr_s!$B33)=1,VLOOKUP($B31,jr_s!$A$12:$N$61,4,FALSE)&amp;" "&amp;VLOOKUP($B31,jr_s!$A$12:$N$61,5,FALSE),"")</f>
        <v/>
      </c>
      <c r="E31" s="3" t="str">
        <f>IF(COUNTA(jr_s!$B33)=1,VLOOKUP($B31,jr_s!$A$12:$N$61,6,FALSE),"")</f>
        <v/>
      </c>
      <c r="F31" t="str">
        <f>IF(COUNTA(jr_s!$B33)=1,VLOOKUP($B31,jr_s!$A$12:$N$61,7,FALSE),"")</f>
        <v/>
      </c>
      <c r="G31" t="str">
        <f>IF(COUNTA(jr_s!$B33)=1,VLOOKUP($B31,jr_s!$A$12:$N$61,8,FALSE),"")</f>
        <v/>
      </c>
      <c r="H31" t="str">
        <f>IF(COUNTA(jr_s!$B33)=1,VLOOKUP($B31,jr_s!$A$12:$N$61,9,FALSE),"")</f>
        <v/>
      </c>
      <c r="I31" t="str">
        <f>IF(COUNTA(jr_s!$B33)=1,VLOOKUP($B31,jr_s!$A$12:$N$61,10,FALSE),"")</f>
        <v/>
      </c>
      <c r="J31" t="str">
        <f>IF(COUNTA(jr_s!$B33)=1,VLOOKUP($B31,jr_s!$A$12:$N$61,11,FALSE),"")</f>
        <v/>
      </c>
      <c r="K31" t="str">
        <f>IF(COUNTA(jr_s!$B33)=1,VLOOKUP($B31,jr_s!$A$12:$N$61,12,FALSE),"")</f>
        <v/>
      </c>
      <c r="L31" t="str">
        <f>IF(COUNTA(jr_s!$B33)=1,VLOOKUP($B31,jr_s!$A$12:$N$61,13,FALSE),"")</f>
        <v/>
      </c>
      <c r="M31" t="str">
        <f>IF(COUNTA(jr_s!$B33)=1,VLOOKUP($B31,jr_s!$A$12:$N$61,14,FALSE),"")</f>
        <v/>
      </c>
    </row>
    <row r="32" spans="1:13" x14ac:dyDescent="0.15">
      <c r="A32" t="str">
        <f t="shared" si="1"/>
        <v>23</v>
      </c>
      <c r="B32">
        <v>23</v>
      </c>
      <c r="C32" t="str">
        <f>IF(COUNTA(jr_s!$B34)=1,VLOOKUP($B32,jr_s!$A$12:$N$61,2,FALSE)&amp;" "&amp;VLOOKUP($B32,jr_s!$A$12:$N$61,3,FALSE),"")</f>
        <v/>
      </c>
      <c r="D32" t="str">
        <f>IF(COUNTA(jr_s!$B34)=1,VLOOKUP($B32,jr_s!$A$12:$N$61,4,FALSE)&amp;" "&amp;VLOOKUP($B32,jr_s!$A$12:$N$61,5,FALSE),"")</f>
        <v/>
      </c>
      <c r="E32" s="3" t="str">
        <f>IF(COUNTA(jr_s!$B34)=1,VLOOKUP($B32,jr_s!$A$12:$N$61,6,FALSE),"")</f>
        <v/>
      </c>
      <c r="F32" t="str">
        <f>IF(COUNTA(jr_s!$B34)=1,VLOOKUP($B32,jr_s!$A$12:$N$61,7,FALSE),"")</f>
        <v/>
      </c>
      <c r="G32" t="str">
        <f>IF(COUNTA(jr_s!$B34)=1,VLOOKUP($B32,jr_s!$A$12:$N$61,8,FALSE),"")</f>
        <v/>
      </c>
      <c r="H32" t="str">
        <f>IF(COUNTA(jr_s!$B34)=1,VLOOKUP($B32,jr_s!$A$12:$N$61,9,FALSE),"")</f>
        <v/>
      </c>
      <c r="I32" t="str">
        <f>IF(COUNTA(jr_s!$B34)=1,VLOOKUP($B32,jr_s!$A$12:$N$61,10,FALSE),"")</f>
        <v/>
      </c>
      <c r="J32" t="str">
        <f>IF(COUNTA(jr_s!$B34)=1,VLOOKUP($B32,jr_s!$A$12:$N$61,11,FALSE),"")</f>
        <v/>
      </c>
      <c r="K32" t="str">
        <f>IF(COUNTA(jr_s!$B34)=1,VLOOKUP($B32,jr_s!$A$12:$N$61,12,FALSE),"")</f>
        <v/>
      </c>
      <c r="L32" t="str">
        <f>IF(COUNTA(jr_s!$B34)=1,VLOOKUP($B32,jr_s!$A$12:$N$61,13,FALSE),"")</f>
        <v/>
      </c>
      <c r="M32" t="str">
        <f>IF(COUNTA(jr_s!$B34)=1,VLOOKUP($B32,jr_s!$A$12:$N$61,14,FALSE),"")</f>
        <v/>
      </c>
    </row>
    <row r="33" spans="1:13" x14ac:dyDescent="0.15">
      <c r="A33" t="str">
        <f t="shared" si="1"/>
        <v>24</v>
      </c>
      <c r="B33">
        <v>24</v>
      </c>
      <c r="C33" t="str">
        <f>IF(COUNTA(jr_s!$B35)=1,VLOOKUP($B33,jr_s!$A$12:$N$61,2,FALSE)&amp;" "&amp;VLOOKUP($B33,jr_s!$A$12:$N$61,3,FALSE),"")</f>
        <v/>
      </c>
      <c r="D33" t="str">
        <f>IF(COUNTA(jr_s!$B35)=1,VLOOKUP($B33,jr_s!$A$12:$N$61,4,FALSE)&amp;" "&amp;VLOOKUP($B33,jr_s!$A$12:$N$61,5,FALSE),"")</f>
        <v/>
      </c>
      <c r="E33" s="3" t="str">
        <f>IF(COUNTA(jr_s!$B35)=1,VLOOKUP($B33,jr_s!$A$12:$N$61,6,FALSE),"")</f>
        <v/>
      </c>
      <c r="F33" t="str">
        <f>IF(COUNTA(jr_s!$B35)=1,VLOOKUP($B33,jr_s!$A$12:$N$61,7,FALSE),"")</f>
        <v/>
      </c>
      <c r="G33" t="str">
        <f>IF(COUNTA(jr_s!$B35)=1,VLOOKUP($B33,jr_s!$A$12:$N$61,8,FALSE),"")</f>
        <v/>
      </c>
      <c r="H33" t="str">
        <f>IF(COUNTA(jr_s!$B35)=1,VLOOKUP($B33,jr_s!$A$12:$N$61,9,FALSE),"")</f>
        <v/>
      </c>
      <c r="I33" t="str">
        <f>IF(COUNTA(jr_s!$B35)=1,VLOOKUP($B33,jr_s!$A$12:$N$61,10,FALSE),"")</f>
        <v/>
      </c>
      <c r="J33" t="str">
        <f>IF(COUNTA(jr_s!$B35)=1,VLOOKUP($B33,jr_s!$A$12:$N$61,11,FALSE),"")</f>
        <v/>
      </c>
      <c r="K33" t="str">
        <f>IF(COUNTA(jr_s!$B35)=1,VLOOKUP($B33,jr_s!$A$12:$N$61,12,FALSE),"")</f>
        <v/>
      </c>
      <c r="L33" t="str">
        <f>IF(COUNTA(jr_s!$B35)=1,VLOOKUP($B33,jr_s!$A$12:$N$61,13,FALSE),"")</f>
        <v/>
      </c>
      <c r="M33" t="str">
        <f>IF(COUNTA(jr_s!$B35)=1,VLOOKUP($B33,jr_s!$A$12:$N$61,14,FALSE),"")</f>
        <v/>
      </c>
    </row>
    <row r="34" spans="1:13" x14ac:dyDescent="0.15">
      <c r="A34" t="str">
        <f t="shared" si="1"/>
        <v>25</v>
      </c>
      <c r="B34">
        <v>25</v>
      </c>
      <c r="C34" t="str">
        <f>IF(COUNTA(jr_s!$B36)=1,VLOOKUP($B34,jr_s!$A$12:$N$61,2,FALSE)&amp;" "&amp;VLOOKUP($B34,jr_s!$A$12:$N$61,3,FALSE),"")</f>
        <v/>
      </c>
      <c r="D34" t="str">
        <f>IF(COUNTA(jr_s!$B36)=1,VLOOKUP($B34,jr_s!$A$12:$N$61,4,FALSE)&amp;" "&amp;VLOOKUP($B34,jr_s!$A$12:$N$61,5,FALSE),"")</f>
        <v/>
      </c>
      <c r="E34" s="3" t="str">
        <f>IF(COUNTA(jr_s!$B36)=1,VLOOKUP($B34,jr_s!$A$12:$N$61,6,FALSE),"")</f>
        <v/>
      </c>
      <c r="F34" t="str">
        <f>IF(COUNTA(jr_s!$B36)=1,VLOOKUP($B34,jr_s!$A$12:$N$61,7,FALSE),"")</f>
        <v/>
      </c>
      <c r="G34" t="str">
        <f>IF(COUNTA(jr_s!$B36)=1,VLOOKUP($B34,jr_s!$A$12:$N$61,8,FALSE),"")</f>
        <v/>
      </c>
      <c r="H34" t="str">
        <f>IF(COUNTA(jr_s!$B36)=1,VLOOKUP($B34,jr_s!$A$12:$N$61,9,FALSE),"")</f>
        <v/>
      </c>
      <c r="I34" t="str">
        <f>IF(COUNTA(jr_s!$B36)=1,VLOOKUP($B34,jr_s!$A$12:$N$61,10,FALSE),"")</f>
        <v/>
      </c>
      <c r="J34" t="str">
        <f>IF(COUNTA(jr_s!$B36)=1,VLOOKUP($B34,jr_s!$A$12:$N$61,11,FALSE),"")</f>
        <v/>
      </c>
      <c r="K34" t="str">
        <f>IF(COUNTA(jr_s!$B36)=1,VLOOKUP($B34,jr_s!$A$12:$N$61,12,FALSE),"")</f>
        <v/>
      </c>
      <c r="L34" t="str">
        <f>IF(COUNTA(jr_s!$B36)=1,VLOOKUP($B34,jr_s!$A$12:$N$61,13,FALSE),"")</f>
        <v/>
      </c>
      <c r="M34" t="str">
        <f>IF(COUNTA(jr_s!$B36)=1,VLOOKUP($B34,jr_s!$A$12:$N$61,14,FALSE),"")</f>
        <v/>
      </c>
    </row>
    <row r="35" spans="1:13" x14ac:dyDescent="0.15">
      <c r="A35" t="str">
        <f t="shared" si="1"/>
        <v>26</v>
      </c>
      <c r="B35">
        <v>26</v>
      </c>
      <c r="C35" t="str">
        <f>IF(COUNTA(jr_s!$B37)=1,VLOOKUP($B35,jr_s!$A$12:$N$61,2,FALSE)&amp;" "&amp;VLOOKUP($B35,jr_s!$A$12:$N$61,3,FALSE),"")</f>
        <v/>
      </c>
      <c r="D35" t="str">
        <f>IF(COUNTA(jr_s!$B37)=1,VLOOKUP($B35,jr_s!$A$12:$N$61,4,FALSE)&amp;" "&amp;VLOOKUP($B35,jr_s!$A$12:$N$61,5,FALSE),"")</f>
        <v/>
      </c>
      <c r="E35" s="3" t="str">
        <f>IF(COUNTA(jr_s!$B37)=1,VLOOKUP($B35,jr_s!$A$12:$N$61,6,FALSE),"")</f>
        <v/>
      </c>
      <c r="F35" t="str">
        <f>IF(COUNTA(jr_s!$B37)=1,VLOOKUP($B35,jr_s!$A$12:$N$61,7,FALSE),"")</f>
        <v/>
      </c>
      <c r="G35" t="str">
        <f>IF(COUNTA(jr_s!$B37)=1,VLOOKUP($B35,jr_s!$A$12:$N$61,8,FALSE),"")</f>
        <v/>
      </c>
      <c r="H35" t="str">
        <f>IF(COUNTA(jr_s!$B37)=1,VLOOKUP($B35,jr_s!$A$12:$N$61,9,FALSE),"")</f>
        <v/>
      </c>
      <c r="I35" t="str">
        <f>IF(COUNTA(jr_s!$B37)=1,VLOOKUP($B35,jr_s!$A$12:$N$61,10,FALSE),"")</f>
        <v/>
      </c>
      <c r="J35" t="str">
        <f>IF(COUNTA(jr_s!$B37)=1,VLOOKUP($B35,jr_s!$A$12:$N$61,11,FALSE),"")</f>
        <v/>
      </c>
      <c r="K35" t="str">
        <f>IF(COUNTA(jr_s!$B37)=1,VLOOKUP($B35,jr_s!$A$12:$N$61,12,FALSE),"")</f>
        <v/>
      </c>
      <c r="L35" t="str">
        <f>IF(COUNTA(jr_s!$B37)=1,VLOOKUP($B35,jr_s!$A$12:$N$61,13,FALSE),"")</f>
        <v/>
      </c>
      <c r="M35" t="str">
        <f>IF(COUNTA(jr_s!$B37)=1,VLOOKUP($B35,jr_s!$A$12:$N$61,14,FALSE),"")</f>
        <v/>
      </c>
    </row>
    <row r="36" spans="1:13" x14ac:dyDescent="0.15">
      <c r="A36" t="str">
        <f t="shared" si="1"/>
        <v>27</v>
      </c>
      <c r="B36">
        <v>27</v>
      </c>
      <c r="C36" t="str">
        <f>IF(COUNTA(jr_s!$B38)=1,VLOOKUP($B36,jr_s!$A$12:$N$61,2,FALSE)&amp;" "&amp;VLOOKUP($B36,jr_s!$A$12:$N$61,3,FALSE),"")</f>
        <v/>
      </c>
      <c r="D36" t="str">
        <f>IF(COUNTA(jr_s!$B38)=1,VLOOKUP($B36,jr_s!$A$12:$N$61,4,FALSE)&amp;" "&amp;VLOOKUP($B36,jr_s!$A$12:$N$61,5,FALSE),"")</f>
        <v/>
      </c>
      <c r="E36" s="3" t="str">
        <f>IF(COUNTA(jr_s!$B38)=1,VLOOKUP($B36,jr_s!$A$12:$N$61,6,FALSE),"")</f>
        <v/>
      </c>
      <c r="F36" t="str">
        <f>IF(COUNTA(jr_s!$B38)=1,VLOOKUP($B36,jr_s!$A$12:$N$61,7,FALSE),"")</f>
        <v/>
      </c>
      <c r="G36" t="str">
        <f>IF(COUNTA(jr_s!$B38)=1,VLOOKUP($B36,jr_s!$A$12:$N$61,8,FALSE),"")</f>
        <v/>
      </c>
      <c r="H36" t="str">
        <f>IF(COUNTA(jr_s!$B38)=1,VLOOKUP($B36,jr_s!$A$12:$N$61,9,FALSE),"")</f>
        <v/>
      </c>
      <c r="I36" t="str">
        <f>IF(COUNTA(jr_s!$B38)=1,VLOOKUP($B36,jr_s!$A$12:$N$61,10,FALSE),"")</f>
        <v/>
      </c>
      <c r="J36" t="str">
        <f>IF(COUNTA(jr_s!$B38)=1,VLOOKUP($B36,jr_s!$A$12:$N$61,11,FALSE),"")</f>
        <v/>
      </c>
      <c r="K36" t="str">
        <f>IF(COUNTA(jr_s!$B38)=1,VLOOKUP($B36,jr_s!$A$12:$N$61,12,FALSE),"")</f>
        <v/>
      </c>
      <c r="L36" t="str">
        <f>IF(COUNTA(jr_s!$B38)=1,VLOOKUP($B36,jr_s!$A$12:$N$61,13,FALSE),"")</f>
        <v/>
      </c>
      <c r="M36" t="str">
        <f>IF(COUNTA(jr_s!$B38)=1,VLOOKUP($B36,jr_s!$A$12:$N$61,14,FALSE),"")</f>
        <v/>
      </c>
    </row>
    <row r="37" spans="1:13" x14ac:dyDescent="0.15">
      <c r="A37" t="str">
        <f t="shared" si="1"/>
        <v>28</v>
      </c>
      <c r="B37">
        <v>28</v>
      </c>
      <c r="C37" t="str">
        <f>IF(COUNTA(jr_s!$B39)=1,VLOOKUP($B37,jr_s!$A$12:$N$61,2,FALSE)&amp;" "&amp;VLOOKUP($B37,jr_s!$A$12:$N$61,3,FALSE),"")</f>
        <v/>
      </c>
      <c r="D37" t="str">
        <f>IF(COUNTA(jr_s!$B39)=1,VLOOKUP($B37,jr_s!$A$12:$N$61,4,FALSE)&amp;" "&amp;VLOOKUP($B37,jr_s!$A$12:$N$61,5,FALSE),"")</f>
        <v/>
      </c>
      <c r="E37" s="3" t="str">
        <f>IF(COUNTA(jr_s!$B39)=1,VLOOKUP($B37,jr_s!$A$12:$N$61,6,FALSE),"")</f>
        <v/>
      </c>
      <c r="F37" t="str">
        <f>IF(COUNTA(jr_s!$B39)=1,VLOOKUP($B37,jr_s!$A$12:$N$61,7,FALSE),"")</f>
        <v/>
      </c>
      <c r="G37" t="str">
        <f>IF(COUNTA(jr_s!$B39)=1,VLOOKUP($B37,jr_s!$A$12:$N$61,8,FALSE),"")</f>
        <v/>
      </c>
      <c r="H37" t="str">
        <f>IF(COUNTA(jr_s!$B39)=1,VLOOKUP($B37,jr_s!$A$12:$N$61,9,FALSE),"")</f>
        <v/>
      </c>
      <c r="I37" t="str">
        <f>IF(COUNTA(jr_s!$B39)=1,VLOOKUP($B37,jr_s!$A$12:$N$61,10,FALSE),"")</f>
        <v/>
      </c>
      <c r="J37" t="str">
        <f>IF(COUNTA(jr_s!$B39)=1,VLOOKUP($B37,jr_s!$A$12:$N$61,11,FALSE),"")</f>
        <v/>
      </c>
      <c r="K37" t="str">
        <f>IF(COUNTA(jr_s!$B39)=1,VLOOKUP($B37,jr_s!$A$12:$N$61,12,FALSE),"")</f>
        <v/>
      </c>
      <c r="L37" t="str">
        <f>IF(COUNTA(jr_s!$B39)=1,VLOOKUP($B37,jr_s!$A$12:$N$61,13,FALSE),"")</f>
        <v/>
      </c>
      <c r="M37" t="str">
        <f>IF(COUNTA(jr_s!$B39)=1,VLOOKUP($B37,jr_s!$A$12:$N$61,14,FALSE),"")</f>
        <v/>
      </c>
    </row>
    <row r="38" spans="1:13" x14ac:dyDescent="0.15">
      <c r="A38" t="str">
        <f t="shared" si="1"/>
        <v>29</v>
      </c>
      <c r="B38">
        <v>29</v>
      </c>
      <c r="C38" t="str">
        <f>IF(COUNTA(jr_s!$B40)=1,VLOOKUP($B38,jr_s!$A$12:$N$61,2,FALSE)&amp;" "&amp;VLOOKUP($B38,jr_s!$A$12:$N$61,3,FALSE),"")</f>
        <v/>
      </c>
      <c r="D38" t="str">
        <f>IF(COUNTA(jr_s!$B40)=1,VLOOKUP($B38,jr_s!$A$12:$N$61,4,FALSE)&amp;" "&amp;VLOOKUP($B38,jr_s!$A$12:$N$61,5,FALSE),"")</f>
        <v/>
      </c>
      <c r="E38" s="3" t="str">
        <f>IF(COUNTA(jr_s!$B40)=1,VLOOKUP($B38,jr_s!$A$12:$N$61,6,FALSE),"")</f>
        <v/>
      </c>
      <c r="F38" t="str">
        <f>IF(COUNTA(jr_s!$B40)=1,VLOOKUP($B38,jr_s!$A$12:$N$61,7,FALSE),"")</f>
        <v/>
      </c>
      <c r="G38" t="str">
        <f>IF(COUNTA(jr_s!$B40)=1,VLOOKUP($B38,jr_s!$A$12:$N$61,8,FALSE),"")</f>
        <v/>
      </c>
      <c r="H38" t="str">
        <f>IF(COUNTA(jr_s!$B40)=1,VLOOKUP($B38,jr_s!$A$12:$N$61,9,FALSE),"")</f>
        <v/>
      </c>
      <c r="I38" t="str">
        <f>IF(COUNTA(jr_s!$B40)=1,VLOOKUP($B38,jr_s!$A$12:$N$61,10,FALSE),"")</f>
        <v/>
      </c>
      <c r="J38" t="str">
        <f>IF(COUNTA(jr_s!$B40)=1,VLOOKUP($B38,jr_s!$A$12:$N$61,11,FALSE),"")</f>
        <v/>
      </c>
      <c r="K38" t="str">
        <f>IF(COUNTA(jr_s!$B40)=1,VLOOKUP($B38,jr_s!$A$12:$N$61,12,FALSE),"")</f>
        <v/>
      </c>
      <c r="L38" t="str">
        <f>IF(COUNTA(jr_s!$B40)=1,VLOOKUP($B38,jr_s!$A$12:$N$61,13,FALSE),"")</f>
        <v/>
      </c>
      <c r="M38" t="str">
        <f>IF(COUNTA(jr_s!$B40)=1,VLOOKUP($B38,jr_s!$A$12:$N$61,14,FALSE),"")</f>
        <v/>
      </c>
    </row>
    <row r="39" spans="1:13" x14ac:dyDescent="0.15">
      <c r="A39" t="str">
        <f t="shared" si="1"/>
        <v>30</v>
      </c>
      <c r="B39">
        <v>30</v>
      </c>
      <c r="C39" t="str">
        <f>IF(COUNTA(jr_s!$B41)=1,VLOOKUP($B39,jr_s!$A$12:$N$61,2,FALSE)&amp;" "&amp;VLOOKUP($B39,jr_s!$A$12:$N$61,3,FALSE),"")</f>
        <v/>
      </c>
      <c r="D39" t="str">
        <f>IF(COUNTA(jr_s!$B41)=1,VLOOKUP($B39,jr_s!$A$12:$N$61,4,FALSE)&amp;" "&amp;VLOOKUP($B39,jr_s!$A$12:$N$61,5,FALSE),"")</f>
        <v/>
      </c>
      <c r="E39" s="3" t="str">
        <f>IF(COUNTA(jr_s!$B41)=1,VLOOKUP($B39,jr_s!$A$12:$N$61,6,FALSE),"")</f>
        <v/>
      </c>
      <c r="F39" t="str">
        <f>IF(COUNTA(jr_s!$B41)=1,VLOOKUP($B39,jr_s!$A$12:$N$61,7,FALSE),"")</f>
        <v/>
      </c>
      <c r="G39" t="str">
        <f>IF(COUNTA(jr_s!$B41)=1,VLOOKUP($B39,jr_s!$A$12:$N$61,8,FALSE),"")</f>
        <v/>
      </c>
      <c r="H39" t="str">
        <f>IF(COUNTA(jr_s!$B41)=1,VLOOKUP($B39,jr_s!$A$12:$N$61,9,FALSE),"")</f>
        <v/>
      </c>
      <c r="I39" t="str">
        <f>IF(COUNTA(jr_s!$B41)=1,VLOOKUP($B39,jr_s!$A$12:$N$61,10,FALSE),"")</f>
        <v/>
      </c>
      <c r="J39" t="str">
        <f>IF(COUNTA(jr_s!$B41)=1,VLOOKUP($B39,jr_s!$A$12:$N$61,11,FALSE),"")</f>
        <v/>
      </c>
      <c r="K39" t="str">
        <f>IF(COUNTA(jr_s!$B41)=1,VLOOKUP($B39,jr_s!$A$12:$N$61,12,FALSE),"")</f>
        <v/>
      </c>
      <c r="L39" t="str">
        <f>IF(COUNTA(jr_s!$B41)=1,VLOOKUP($B39,jr_s!$A$12:$N$61,13,FALSE),"")</f>
        <v/>
      </c>
      <c r="M39" t="str">
        <f>IF(COUNTA(jr_s!$B41)=1,VLOOKUP($B39,jr_s!$A$12:$N$61,14,FALSE),"")</f>
        <v/>
      </c>
    </row>
    <row r="40" spans="1:13" x14ac:dyDescent="0.15">
      <c r="A40" t="str">
        <f t="shared" si="1"/>
        <v>31</v>
      </c>
      <c r="B40">
        <v>31</v>
      </c>
      <c r="C40" t="str">
        <f>IF(COUNTA(jr_s!$B42)=1,VLOOKUP($B40,jr_s!$A$12:$N$61,2,FALSE)&amp;" "&amp;VLOOKUP($B40,jr_s!$A$12:$N$61,3,FALSE),"")</f>
        <v/>
      </c>
      <c r="D40" t="str">
        <f>IF(COUNTA(jr_s!$B42)=1,VLOOKUP($B40,jr_s!$A$12:$N$61,4,FALSE)&amp;" "&amp;VLOOKUP($B40,jr_s!$A$12:$N$61,5,FALSE),"")</f>
        <v/>
      </c>
      <c r="E40" s="3" t="str">
        <f>IF(COUNTA(jr_s!$B42)=1,VLOOKUP($B40,jr_s!$A$12:$N$61,6,FALSE),"")</f>
        <v/>
      </c>
      <c r="F40" t="str">
        <f>IF(COUNTA(jr_s!$B42)=1,VLOOKUP($B40,jr_s!$A$12:$N$61,7,FALSE),"")</f>
        <v/>
      </c>
      <c r="G40" t="str">
        <f>IF(COUNTA(jr_s!$B42)=1,VLOOKUP($B40,jr_s!$A$12:$N$61,8,FALSE),"")</f>
        <v/>
      </c>
      <c r="H40" t="str">
        <f>IF(COUNTA(jr_s!$B42)=1,VLOOKUP($B40,jr_s!$A$12:$N$61,9,FALSE),"")</f>
        <v/>
      </c>
      <c r="I40" t="str">
        <f>IF(COUNTA(jr_s!$B42)=1,VLOOKUP($B40,jr_s!$A$12:$N$61,10,FALSE),"")</f>
        <v/>
      </c>
      <c r="J40" t="str">
        <f>IF(COUNTA(jr_s!$B42)=1,VLOOKUP($B40,jr_s!$A$12:$N$61,11,FALSE),"")</f>
        <v/>
      </c>
      <c r="K40" t="str">
        <f>IF(COUNTA(jr_s!$B42)=1,VLOOKUP($B40,jr_s!$A$12:$N$61,12,FALSE),"")</f>
        <v/>
      </c>
      <c r="L40" t="str">
        <f>IF(COUNTA(jr_s!$B42)=1,VLOOKUP($B40,jr_s!$A$12:$N$61,13,FALSE),"")</f>
        <v/>
      </c>
      <c r="M40" t="str">
        <f>IF(COUNTA(jr_s!$B42)=1,VLOOKUP($B40,jr_s!$A$12:$N$61,14,FALSE),"")</f>
        <v/>
      </c>
    </row>
    <row r="41" spans="1:13" x14ac:dyDescent="0.15">
      <c r="A41" t="str">
        <f t="shared" si="1"/>
        <v>32</v>
      </c>
      <c r="B41">
        <v>32</v>
      </c>
      <c r="C41" t="str">
        <f>IF(COUNTA(jr_s!$B43)=1,VLOOKUP($B41,jr_s!$A$12:$N$61,2,FALSE)&amp;" "&amp;VLOOKUP($B41,jr_s!$A$12:$N$61,3,FALSE),"")</f>
        <v/>
      </c>
      <c r="D41" t="str">
        <f>IF(COUNTA(jr_s!$B43)=1,VLOOKUP($B41,jr_s!$A$12:$N$61,4,FALSE)&amp;" "&amp;VLOOKUP($B41,jr_s!$A$12:$N$61,5,FALSE),"")</f>
        <v/>
      </c>
      <c r="E41" s="3" t="str">
        <f>IF(COUNTA(jr_s!$B43)=1,VLOOKUP($B41,jr_s!$A$12:$N$61,6,FALSE),"")</f>
        <v/>
      </c>
      <c r="F41" t="str">
        <f>IF(COUNTA(jr_s!$B43)=1,VLOOKUP($B41,jr_s!$A$12:$N$61,7,FALSE),"")</f>
        <v/>
      </c>
      <c r="G41" t="str">
        <f>IF(COUNTA(jr_s!$B43)=1,VLOOKUP($B41,jr_s!$A$12:$N$61,8,FALSE),"")</f>
        <v/>
      </c>
      <c r="H41" t="str">
        <f>IF(COUNTA(jr_s!$B43)=1,VLOOKUP($B41,jr_s!$A$12:$N$61,9,FALSE),"")</f>
        <v/>
      </c>
      <c r="I41" t="str">
        <f>IF(COUNTA(jr_s!$B43)=1,VLOOKUP($B41,jr_s!$A$12:$N$61,10,FALSE),"")</f>
        <v/>
      </c>
      <c r="J41" t="str">
        <f>IF(COUNTA(jr_s!$B43)=1,VLOOKUP($B41,jr_s!$A$12:$N$61,11,FALSE),"")</f>
        <v/>
      </c>
      <c r="K41" t="str">
        <f>IF(COUNTA(jr_s!$B43)=1,VLOOKUP($B41,jr_s!$A$12:$N$61,12,FALSE),"")</f>
        <v/>
      </c>
      <c r="L41" t="str">
        <f>IF(COUNTA(jr_s!$B43)=1,VLOOKUP($B41,jr_s!$A$12:$N$61,13,FALSE),"")</f>
        <v/>
      </c>
      <c r="M41" t="str">
        <f>IF(COUNTA(jr_s!$B43)=1,VLOOKUP($B41,jr_s!$A$12:$N$61,14,FALSE),"")</f>
        <v/>
      </c>
    </row>
    <row r="42" spans="1:13" x14ac:dyDescent="0.15">
      <c r="A42" t="str">
        <f t="shared" si="1"/>
        <v>33</v>
      </c>
      <c r="B42">
        <v>33</v>
      </c>
      <c r="C42" t="str">
        <f>IF(COUNTA(jr_s!$B44)=1,VLOOKUP($B42,jr_s!$A$12:$N$61,2,FALSE)&amp;" "&amp;VLOOKUP($B42,jr_s!$A$12:$N$61,3,FALSE),"")</f>
        <v/>
      </c>
      <c r="D42" t="str">
        <f>IF(COUNTA(jr_s!$B44)=1,VLOOKUP($B42,jr_s!$A$12:$N$61,4,FALSE)&amp;" "&amp;VLOOKUP($B42,jr_s!$A$12:$N$61,5,FALSE),"")</f>
        <v/>
      </c>
      <c r="E42" s="3" t="str">
        <f>IF(COUNTA(jr_s!$B44)=1,VLOOKUP($B42,jr_s!$A$12:$N$61,6,FALSE),"")</f>
        <v/>
      </c>
      <c r="F42" t="str">
        <f>IF(COUNTA(jr_s!$B44)=1,VLOOKUP($B42,jr_s!$A$12:$N$61,7,FALSE),"")</f>
        <v/>
      </c>
      <c r="G42" t="str">
        <f>IF(COUNTA(jr_s!$B44)=1,VLOOKUP($B42,jr_s!$A$12:$N$61,8,FALSE),"")</f>
        <v/>
      </c>
      <c r="H42" t="str">
        <f>IF(COUNTA(jr_s!$B44)=1,VLOOKUP($B42,jr_s!$A$12:$N$61,9,FALSE),"")</f>
        <v/>
      </c>
      <c r="I42" t="str">
        <f>IF(COUNTA(jr_s!$B44)=1,VLOOKUP($B42,jr_s!$A$12:$N$61,10,FALSE),"")</f>
        <v/>
      </c>
      <c r="J42" t="str">
        <f>IF(COUNTA(jr_s!$B44)=1,VLOOKUP($B42,jr_s!$A$12:$N$61,11,FALSE),"")</f>
        <v/>
      </c>
      <c r="K42" t="str">
        <f>IF(COUNTA(jr_s!$B44)=1,VLOOKUP($B42,jr_s!$A$12:$N$61,12,FALSE),"")</f>
        <v/>
      </c>
      <c r="L42" t="str">
        <f>IF(COUNTA(jr_s!$B44)=1,VLOOKUP($B42,jr_s!$A$12:$N$61,13,FALSE),"")</f>
        <v/>
      </c>
      <c r="M42" t="str">
        <f>IF(COUNTA(jr_s!$B44)=1,VLOOKUP($B42,jr_s!$A$12:$N$61,14,FALSE),"")</f>
        <v/>
      </c>
    </row>
    <row r="43" spans="1:13" x14ac:dyDescent="0.15">
      <c r="A43" t="str">
        <f t="shared" si="1"/>
        <v>34</v>
      </c>
      <c r="B43">
        <v>34</v>
      </c>
      <c r="C43" t="str">
        <f>IF(COUNTA(jr_s!$B45)=1,VLOOKUP($B43,jr_s!$A$12:$N$61,2,FALSE)&amp;" "&amp;VLOOKUP($B43,jr_s!$A$12:$N$61,3,FALSE),"")</f>
        <v/>
      </c>
      <c r="D43" t="str">
        <f>IF(COUNTA(jr_s!$B45)=1,VLOOKUP($B43,jr_s!$A$12:$N$61,4,FALSE)&amp;" "&amp;VLOOKUP($B43,jr_s!$A$12:$N$61,5,FALSE),"")</f>
        <v/>
      </c>
      <c r="E43" s="3" t="str">
        <f>IF(COUNTA(jr_s!$B45)=1,VLOOKUP($B43,jr_s!$A$12:$N$61,6,FALSE),"")</f>
        <v/>
      </c>
      <c r="F43" t="str">
        <f>IF(COUNTA(jr_s!$B45)=1,VLOOKUP($B43,jr_s!$A$12:$N$61,7,FALSE),"")</f>
        <v/>
      </c>
      <c r="G43" t="str">
        <f>IF(COUNTA(jr_s!$B45)=1,VLOOKUP($B43,jr_s!$A$12:$N$61,8,FALSE),"")</f>
        <v/>
      </c>
      <c r="H43" t="str">
        <f>IF(COUNTA(jr_s!$B45)=1,VLOOKUP($B43,jr_s!$A$12:$N$61,9,FALSE),"")</f>
        <v/>
      </c>
      <c r="I43" t="str">
        <f>IF(COUNTA(jr_s!$B45)=1,VLOOKUP($B43,jr_s!$A$12:$N$61,10,FALSE),"")</f>
        <v/>
      </c>
      <c r="J43" t="str">
        <f>IF(COUNTA(jr_s!$B45)=1,VLOOKUP($B43,jr_s!$A$12:$N$61,11,FALSE),"")</f>
        <v/>
      </c>
      <c r="K43" t="str">
        <f>IF(COUNTA(jr_s!$B45)=1,VLOOKUP($B43,jr_s!$A$12:$N$61,12,FALSE),"")</f>
        <v/>
      </c>
      <c r="L43" t="str">
        <f>IF(COUNTA(jr_s!$B45)=1,VLOOKUP($B43,jr_s!$A$12:$N$61,13,FALSE),"")</f>
        <v/>
      </c>
      <c r="M43" t="str">
        <f>IF(COUNTA(jr_s!$B45)=1,VLOOKUP($B43,jr_s!$A$12:$N$61,14,FALSE),"")</f>
        <v/>
      </c>
    </row>
    <row r="44" spans="1:13" x14ac:dyDescent="0.15">
      <c r="A44" t="str">
        <f t="shared" si="1"/>
        <v>35</v>
      </c>
      <c r="B44">
        <v>35</v>
      </c>
      <c r="C44" t="str">
        <f>IF(COUNTA(jr_s!$B46)=1,VLOOKUP($B44,jr_s!$A$12:$N$61,2,FALSE)&amp;" "&amp;VLOOKUP($B44,jr_s!$A$12:$N$61,3,FALSE),"")</f>
        <v/>
      </c>
      <c r="D44" t="str">
        <f>IF(COUNTA(jr_s!$B46)=1,VLOOKUP($B44,jr_s!$A$12:$N$61,4,FALSE)&amp;" "&amp;VLOOKUP($B44,jr_s!$A$12:$N$61,5,FALSE),"")</f>
        <v/>
      </c>
      <c r="E44" s="3" t="str">
        <f>IF(COUNTA(jr_s!$B46)=1,VLOOKUP($B44,jr_s!$A$12:$N$61,6,FALSE),"")</f>
        <v/>
      </c>
      <c r="F44" t="str">
        <f>IF(COUNTA(jr_s!$B46)=1,VLOOKUP($B44,jr_s!$A$12:$N$61,7,FALSE),"")</f>
        <v/>
      </c>
      <c r="G44" t="str">
        <f>IF(COUNTA(jr_s!$B46)=1,VLOOKUP($B44,jr_s!$A$12:$N$61,8,FALSE),"")</f>
        <v/>
      </c>
      <c r="H44" t="str">
        <f>IF(COUNTA(jr_s!$B46)=1,VLOOKUP($B44,jr_s!$A$12:$N$61,9,FALSE),"")</f>
        <v/>
      </c>
      <c r="I44" t="str">
        <f>IF(COUNTA(jr_s!$B46)=1,VLOOKUP($B44,jr_s!$A$12:$N$61,10,FALSE),"")</f>
        <v/>
      </c>
      <c r="J44" t="str">
        <f>IF(COUNTA(jr_s!$B46)=1,VLOOKUP($B44,jr_s!$A$12:$N$61,11,FALSE),"")</f>
        <v/>
      </c>
      <c r="K44" t="str">
        <f>IF(COUNTA(jr_s!$B46)=1,VLOOKUP($B44,jr_s!$A$12:$N$61,12,FALSE),"")</f>
        <v/>
      </c>
      <c r="L44" t="str">
        <f>IF(COUNTA(jr_s!$B46)=1,VLOOKUP($B44,jr_s!$A$12:$N$61,13,FALSE),"")</f>
        <v/>
      </c>
      <c r="M44" t="str">
        <f>IF(COUNTA(jr_s!$B46)=1,VLOOKUP($B44,jr_s!$A$12:$N$61,14,FALSE),"")</f>
        <v/>
      </c>
    </row>
    <row r="45" spans="1:13" x14ac:dyDescent="0.15">
      <c r="A45" t="str">
        <f t="shared" si="1"/>
        <v>36</v>
      </c>
      <c r="B45">
        <v>36</v>
      </c>
      <c r="C45" t="str">
        <f>IF(COUNTA(jr_s!$B47)=1,VLOOKUP($B45,jr_s!$A$12:$N$61,2,FALSE)&amp;" "&amp;VLOOKUP($B45,jr_s!$A$12:$N$61,3,FALSE),"")</f>
        <v/>
      </c>
      <c r="D45" t="str">
        <f>IF(COUNTA(jr_s!$B47)=1,VLOOKUP($B45,jr_s!$A$12:$N$61,4,FALSE)&amp;" "&amp;VLOOKUP($B45,jr_s!$A$12:$N$61,5,FALSE),"")</f>
        <v/>
      </c>
      <c r="E45" s="3" t="str">
        <f>IF(COUNTA(jr_s!$B47)=1,VLOOKUP($B45,jr_s!$A$12:$N$61,6,FALSE),"")</f>
        <v/>
      </c>
      <c r="F45" t="str">
        <f>IF(COUNTA(jr_s!$B47)=1,VLOOKUP($B45,jr_s!$A$12:$N$61,7,FALSE),"")</f>
        <v/>
      </c>
      <c r="G45" t="str">
        <f>IF(COUNTA(jr_s!$B47)=1,VLOOKUP($B45,jr_s!$A$12:$N$61,8,FALSE),"")</f>
        <v/>
      </c>
      <c r="H45" t="str">
        <f>IF(COUNTA(jr_s!$B47)=1,VLOOKUP($B45,jr_s!$A$12:$N$61,9,FALSE),"")</f>
        <v/>
      </c>
      <c r="I45" t="str">
        <f>IF(COUNTA(jr_s!$B47)=1,VLOOKUP($B45,jr_s!$A$12:$N$61,10,FALSE),"")</f>
        <v/>
      </c>
      <c r="J45" t="str">
        <f>IF(COUNTA(jr_s!$B47)=1,VLOOKUP($B45,jr_s!$A$12:$N$61,11,FALSE),"")</f>
        <v/>
      </c>
      <c r="K45" t="str">
        <f>IF(COUNTA(jr_s!$B47)=1,VLOOKUP($B45,jr_s!$A$12:$N$61,12,FALSE),"")</f>
        <v/>
      </c>
      <c r="L45" t="str">
        <f>IF(COUNTA(jr_s!$B47)=1,VLOOKUP($B45,jr_s!$A$12:$N$61,13,FALSE),"")</f>
        <v/>
      </c>
      <c r="M45" t="str">
        <f>IF(COUNTA(jr_s!$B47)=1,VLOOKUP($B45,jr_s!$A$12:$N$61,14,FALSE),"")</f>
        <v/>
      </c>
    </row>
    <row r="46" spans="1:13" x14ac:dyDescent="0.15">
      <c r="A46" t="str">
        <f t="shared" si="1"/>
        <v>37</v>
      </c>
      <c r="B46">
        <v>37</v>
      </c>
      <c r="C46" t="str">
        <f>IF(COUNTA(jr_s!$B48)=1,VLOOKUP($B46,jr_s!$A$12:$N$61,2,FALSE)&amp;" "&amp;VLOOKUP($B46,jr_s!$A$12:$N$61,3,FALSE),"")</f>
        <v/>
      </c>
      <c r="D46" t="str">
        <f>IF(COUNTA(jr_s!$B48)=1,VLOOKUP($B46,jr_s!$A$12:$N$61,4,FALSE)&amp;" "&amp;VLOOKUP($B46,jr_s!$A$12:$N$61,5,FALSE),"")</f>
        <v/>
      </c>
      <c r="E46" s="3" t="str">
        <f>IF(COUNTA(jr_s!$B48)=1,VLOOKUP($B46,jr_s!$A$12:$N$61,6,FALSE),"")</f>
        <v/>
      </c>
      <c r="F46" t="str">
        <f>IF(COUNTA(jr_s!$B48)=1,VLOOKUP($B46,jr_s!$A$12:$N$61,7,FALSE),"")</f>
        <v/>
      </c>
      <c r="G46" t="str">
        <f>IF(COUNTA(jr_s!$B48)=1,VLOOKUP($B46,jr_s!$A$12:$N$61,8,FALSE),"")</f>
        <v/>
      </c>
      <c r="H46" t="str">
        <f>IF(COUNTA(jr_s!$B48)=1,VLOOKUP($B46,jr_s!$A$12:$N$61,9,FALSE),"")</f>
        <v/>
      </c>
      <c r="I46" t="str">
        <f>IF(COUNTA(jr_s!$B48)=1,VLOOKUP($B46,jr_s!$A$12:$N$61,10,FALSE),"")</f>
        <v/>
      </c>
      <c r="J46" t="str">
        <f>IF(COUNTA(jr_s!$B48)=1,VLOOKUP($B46,jr_s!$A$12:$N$61,11,FALSE),"")</f>
        <v/>
      </c>
      <c r="K46" t="str">
        <f>IF(COUNTA(jr_s!$B48)=1,VLOOKUP($B46,jr_s!$A$12:$N$61,12,FALSE),"")</f>
        <v/>
      </c>
      <c r="L46" t="str">
        <f>IF(COUNTA(jr_s!$B48)=1,VLOOKUP($B46,jr_s!$A$12:$N$61,13,FALSE),"")</f>
        <v/>
      </c>
      <c r="M46" t="str">
        <f>IF(COUNTA(jr_s!$B48)=1,VLOOKUP($B46,jr_s!$A$12:$N$61,14,FALSE),"")</f>
        <v/>
      </c>
    </row>
    <row r="47" spans="1:13" x14ac:dyDescent="0.15">
      <c r="A47" t="str">
        <f t="shared" si="1"/>
        <v>38</v>
      </c>
      <c r="B47">
        <v>38</v>
      </c>
      <c r="C47" t="str">
        <f>IF(COUNTA(jr_s!$B49)=1,VLOOKUP($B47,jr_s!$A$12:$N$61,2,FALSE)&amp;" "&amp;VLOOKUP($B47,jr_s!$A$12:$N$61,3,FALSE),"")</f>
        <v/>
      </c>
      <c r="D47" t="str">
        <f>IF(COUNTA(jr_s!$B49)=1,VLOOKUP($B47,jr_s!$A$12:$N$61,4,FALSE)&amp;" "&amp;VLOOKUP($B47,jr_s!$A$12:$N$61,5,FALSE),"")</f>
        <v/>
      </c>
      <c r="E47" s="3" t="str">
        <f>IF(COUNTA(jr_s!$B49)=1,VLOOKUP($B47,jr_s!$A$12:$N$61,6,FALSE),"")</f>
        <v/>
      </c>
      <c r="F47" t="str">
        <f>IF(COUNTA(jr_s!$B49)=1,VLOOKUP($B47,jr_s!$A$12:$N$61,7,FALSE),"")</f>
        <v/>
      </c>
      <c r="G47" t="str">
        <f>IF(COUNTA(jr_s!$B49)=1,VLOOKUP($B47,jr_s!$A$12:$N$61,8,FALSE),"")</f>
        <v/>
      </c>
      <c r="H47" t="str">
        <f>IF(COUNTA(jr_s!$B49)=1,VLOOKUP($B47,jr_s!$A$12:$N$61,9,FALSE),"")</f>
        <v/>
      </c>
      <c r="I47" t="str">
        <f>IF(COUNTA(jr_s!$B49)=1,VLOOKUP($B47,jr_s!$A$12:$N$61,10,FALSE),"")</f>
        <v/>
      </c>
      <c r="J47" t="str">
        <f>IF(COUNTA(jr_s!$B49)=1,VLOOKUP($B47,jr_s!$A$12:$N$61,11,FALSE),"")</f>
        <v/>
      </c>
      <c r="K47" t="str">
        <f>IF(COUNTA(jr_s!$B49)=1,VLOOKUP($B47,jr_s!$A$12:$N$61,12,FALSE),"")</f>
        <v/>
      </c>
      <c r="L47" t="str">
        <f>IF(COUNTA(jr_s!$B49)=1,VLOOKUP($B47,jr_s!$A$12:$N$61,13,FALSE),"")</f>
        <v/>
      </c>
      <c r="M47" t="str">
        <f>IF(COUNTA(jr_s!$B49)=1,VLOOKUP($B47,jr_s!$A$12:$N$61,14,FALSE),"")</f>
        <v/>
      </c>
    </row>
    <row r="48" spans="1:13" x14ac:dyDescent="0.15">
      <c r="A48" t="str">
        <f t="shared" si="1"/>
        <v>39</v>
      </c>
      <c r="B48">
        <v>39</v>
      </c>
      <c r="C48" t="str">
        <f>IF(COUNTA(jr_s!$B50)=1,VLOOKUP($B48,jr_s!$A$12:$N$61,2,FALSE)&amp;" "&amp;VLOOKUP($B48,jr_s!$A$12:$N$61,3,FALSE),"")</f>
        <v/>
      </c>
      <c r="D48" t="str">
        <f>IF(COUNTA(jr_s!$B50)=1,VLOOKUP($B48,jr_s!$A$12:$N$61,4,FALSE)&amp;" "&amp;VLOOKUP($B48,jr_s!$A$12:$N$61,5,FALSE),"")</f>
        <v/>
      </c>
      <c r="E48" s="3" t="str">
        <f>IF(COUNTA(jr_s!$B50)=1,VLOOKUP($B48,jr_s!$A$12:$N$61,6,FALSE),"")</f>
        <v/>
      </c>
      <c r="F48" t="str">
        <f>IF(COUNTA(jr_s!$B50)=1,VLOOKUP($B48,jr_s!$A$12:$N$61,7,FALSE),"")</f>
        <v/>
      </c>
      <c r="G48" t="str">
        <f>IF(COUNTA(jr_s!$B50)=1,VLOOKUP($B48,jr_s!$A$12:$N$61,8,FALSE),"")</f>
        <v/>
      </c>
      <c r="H48" t="str">
        <f>IF(COUNTA(jr_s!$B50)=1,VLOOKUP($B48,jr_s!$A$12:$N$61,9,FALSE),"")</f>
        <v/>
      </c>
      <c r="I48" t="str">
        <f>IF(COUNTA(jr_s!$B50)=1,VLOOKUP($B48,jr_s!$A$12:$N$61,10,FALSE),"")</f>
        <v/>
      </c>
      <c r="J48" t="str">
        <f>IF(COUNTA(jr_s!$B50)=1,VLOOKUP($B48,jr_s!$A$12:$N$61,11,FALSE),"")</f>
        <v/>
      </c>
      <c r="K48" t="str">
        <f>IF(COUNTA(jr_s!$B50)=1,VLOOKUP($B48,jr_s!$A$12:$N$61,12,FALSE),"")</f>
        <v/>
      </c>
      <c r="L48" t="str">
        <f>IF(COUNTA(jr_s!$B50)=1,VLOOKUP($B48,jr_s!$A$12:$N$61,13,FALSE),"")</f>
        <v/>
      </c>
      <c r="M48" t="str">
        <f>IF(COUNTA(jr_s!$B50)=1,VLOOKUP($B48,jr_s!$A$12:$N$61,14,FALSE),"")</f>
        <v/>
      </c>
    </row>
    <row r="49" spans="1:13" x14ac:dyDescent="0.15">
      <c r="A49" t="str">
        <f t="shared" si="1"/>
        <v>40</v>
      </c>
      <c r="B49">
        <v>40</v>
      </c>
      <c r="C49" t="str">
        <f>IF(COUNTA(jr_s!$B51)=1,VLOOKUP($B49,jr_s!$A$12:$N$61,2,FALSE)&amp;" "&amp;VLOOKUP($B49,jr_s!$A$12:$N$61,3,FALSE),"")</f>
        <v/>
      </c>
      <c r="D49" t="str">
        <f>IF(COUNTA(jr_s!$B51)=1,VLOOKUP($B49,jr_s!$A$12:$N$61,4,FALSE)&amp;" "&amp;VLOOKUP($B49,jr_s!$A$12:$N$61,5,FALSE),"")</f>
        <v/>
      </c>
      <c r="E49" s="3" t="str">
        <f>IF(COUNTA(jr_s!$B51)=1,VLOOKUP($B49,jr_s!$A$12:$N$61,6,FALSE),"")</f>
        <v/>
      </c>
      <c r="F49" t="str">
        <f>IF(COUNTA(jr_s!$B51)=1,VLOOKUP($B49,jr_s!$A$12:$N$61,7,FALSE),"")</f>
        <v/>
      </c>
      <c r="G49" t="str">
        <f>IF(COUNTA(jr_s!$B51)=1,VLOOKUP($B49,jr_s!$A$12:$N$61,8,FALSE),"")</f>
        <v/>
      </c>
      <c r="H49" t="str">
        <f>IF(COUNTA(jr_s!$B51)=1,VLOOKUP($B49,jr_s!$A$12:$N$61,9,FALSE),"")</f>
        <v/>
      </c>
      <c r="I49" t="str">
        <f>IF(COUNTA(jr_s!$B51)=1,VLOOKUP($B49,jr_s!$A$12:$N$61,10,FALSE),"")</f>
        <v/>
      </c>
      <c r="J49" t="str">
        <f>IF(COUNTA(jr_s!$B51)=1,VLOOKUP($B49,jr_s!$A$12:$N$61,11,FALSE),"")</f>
        <v/>
      </c>
      <c r="K49" t="str">
        <f>IF(COUNTA(jr_s!$B51)=1,VLOOKUP($B49,jr_s!$A$12:$N$61,12,FALSE),"")</f>
        <v/>
      </c>
      <c r="L49" t="str">
        <f>IF(COUNTA(jr_s!$B51)=1,VLOOKUP($B49,jr_s!$A$12:$N$61,13,FALSE),"")</f>
        <v/>
      </c>
      <c r="M49" t="str">
        <f>IF(COUNTA(jr_s!$B51)=1,VLOOKUP($B49,jr_s!$A$12:$N$61,14,FALSE),"")</f>
        <v/>
      </c>
    </row>
    <row r="50" spans="1:13" x14ac:dyDescent="0.15">
      <c r="A50" t="str">
        <f t="shared" si="1"/>
        <v>41</v>
      </c>
      <c r="B50">
        <v>41</v>
      </c>
      <c r="C50" t="str">
        <f>IF(COUNTA(jr_s!$B52)=1,VLOOKUP($B50,jr_s!$A$12:$N$61,2,FALSE)&amp;" "&amp;VLOOKUP($B50,jr_s!$A$12:$N$61,3,FALSE),"")</f>
        <v/>
      </c>
      <c r="D50" t="str">
        <f>IF(COUNTA(jr_s!$B52)=1,VLOOKUP($B50,jr_s!$A$12:$N$61,4,FALSE)&amp;" "&amp;VLOOKUP($B50,jr_s!$A$12:$N$61,5,FALSE),"")</f>
        <v/>
      </c>
      <c r="E50" s="3" t="str">
        <f>IF(COUNTA(jr_s!$B52)=1,VLOOKUP($B50,jr_s!$A$12:$N$61,6,FALSE),"")</f>
        <v/>
      </c>
      <c r="F50" t="str">
        <f>IF(COUNTA(jr_s!$B52)=1,VLOOKUP($B50,jr_s!$A$12:$N$61,7,FALSE),"")</f>
        <v/>
      </c>
      <c r="G50" t="str">
        <f>IF(COUNTA(jr_s!$B52)=1,VLOOKUP($B50,jr_s!$A$12:$N$61,8,FALSE),"")</f>
        <v/>
      </c>
      <c r="H50" t="str">
        <f>IF(COUNTA(jr_s!$B52)=1,VLOOKUP($B50,jr_s!$A$12:$N$61,9,FALSE),"")</f>
        <v/>
      </c>
      <c r="I50" t="str">
        <f>IF(COUNTA(jr_s!$B52)=1,VLOOKUP($B50,jr_s!$A$12:$N$61,10,FALSE),"")</f>
        <v/>
      </c>
      <c r="J50" t="str">
        <f>IF(COUNTA(jr_s!$B52)=1,VLOOKUP($B50,jr_s!$A$12:$N$61,11,FALSE),"")</f>
        <v/>
      </c>
      <c r="K50" t="str">
        <f>IF(COUNTA(jr_s!$B52)=1,VLOOKUP($B50,jr_s!$A$12:$N$61,12,FALSE),"")</f>
        <v/>
      </c>
      <c r="L50" t="str">
        <f>IF(COUNTA(jr_s!$B52)=1,VLOOKUP($B50,jr_s!$A$12:$N$61,13,FALSE),"")</f>
        <v/>
      </c>
      <c r="M50" t="str">
        <f>IF(COUNTA(jr_s!$B52)=1,VLOOKUP($B50,jr_s!$A$12:$N$61,14,FALSE),"")</f>
        <v/>
      </c>
    </row>
    <row r="51" spans="1:13" x14ac:dyDescent="0.15">
      <c r="A51" t="str">
        <f t="shared" si="1"/>
        <v>42</v>
      </c>
      <c r="B51">
        <v>42</v>
      </c>
      <c r="C51" t="str">
        <f>IF(COUNTA(jr_s!$B53)=1,VLOOKUP($B51,jr_s!$A$12:$N$61,2,FALSE)&amp;" "&amp;VLOOKUP($B51,jr_s!$A$12:$N$61,3,FALSE),"")</f>
        <v/>
      </c>
      <c r="D51" t="str">
        <f>IF(COUNTA(jr_s!$B53)=1,VLOOKUP($B51,jr_s!$A$12:$N$61,4,FALSE)&amp;" "&amp;VLOOKUP($B51,jr_s!$A$12:$N$61,5,FALSE),"")</f>
        <v/>
      </c>
      <c r="E51" s="3" t="str">
        <f>IF(COUNTA(jr_s!$B53)=1,VLOOKUP($B51,jr_s!$A$12:$N$61,6,FALSE),"")</f>
        <v/>
      </c>
      <c r="F51" t="str">
        <f>IF(COUNTA(jr_s!$B53)=1,VLOOKUP($B51,jr_s!$A$12:$N$61,7,FALSE),"")</f>
        <v/>
      </c>
      <c r="G51" t="str">
        <f>IF(COUNTA(jr_s!$B53)=1,VLOOKUP($B51,jr_s!$A$12:$N$61,8,FALSE),"")</f>
        <v/>
      </c>
      <c r="H51" t="str">
        <f>IF(COUNTA(jr_s!$B53)=1,VLOOKUP($B51,jr_s!$A$12:$N$61,9,FALSE),"")</f>
        <v/>
      </c>
      <c r="I51" t="str">
        <f>IF(COUNTA(jr_s!$B53)=1,VLOOKUP($B51,jr_s!$A$12:$N$61,10,FALSE),"")</f>
        <v/>
      </c>
      <c r="J51" t="str">
        <f>IF(COUNTA(jr_s!$B53)=1,VLOOKUP($B51,jr_s!$A$12:$N$61,11,FALSE),"")</f>
        <v/>
      </c>
      <c r="K51" t="str">
        <f>IF(COUNTA(jr_s!$B53)=1,VLOOKUP($B51,jr_s!$A$12:$N$61,12,FALSE),"")</f>
        <v/>
      </c>
      <c r="L51" t="str">
        <f>IF(COUNTA(jr_s!$B53)=1,VLOOKUP($B51,jr_s!$A$12:$N$61,13,FALSE),"")</f>
        <v/>
      </c>
      <c r="M51" t="str">
        <f>IF(COUNTA(jr_s!$B53)=1,VLOOKUP($B51,jr_s!$A$12:$N$61,14,FALSE),"")</f>
        <v/>
      </c>
    </row>
    <row r="52" spans="1:13" x14ac:dyDescent="0.15">
      <c r="A52" t="str">
        <f t="shared" si="1"/>
        <v>43</v>
      </c>
      <c r="B52">
        <v>43</v>
      </c>
      <c r="C52" t="str">
        <f>IF(COUNTA(jr_s!$B54)=1,VLOOKUP($B52,jr_s!$A$12:$N$61,2,FALSE)&amp;" "&amp;VLOOKUP($B52,jr_s!$A$12:$N$61,3,FALSE),"")</f>
        <v/>
      </c>
      <c r="D52" t="str">
        <f>IF(COUNTA(jr_s!$B54)=1,VLOOKUP($B52,jr_s!$A$12:$N$61,4,FALSE)&amp;" "&amp;VLOOKUP($B52,jr_s!$A$12:$N$61,5,FALSE),"")</f>
        <v/>
      </c>
      <c r="E52" s="3" t="str">
        <f>IF(COUNTA(jr_s!$B54)=1,VLOOKUP($B52,jr_s!$A$12:$N$61,6,FALSE),"")</f>
        <v/>
      </c>
      <c r="F52" t="str">
        <f>IF(COUNTA(jr_s!$B54)=1,VLOOKUP($B52,jr_s!$A$12:$N$61,7,FALSE),"")</f>
        <v/>
      </c>
      <c r="G52" t="str">
        <f>IF(COUNTA(jr_s!$B54)=1,VLOOKUP($B52,jr_s!$A$12:$N$61,8,FALSE),"")</f>
        <v/>
      </c>
      <c r="H52" t="str">
        <f>IF(COUNTA(jr_s!$B54)=1,VLOOKUP($B52,jr_s!$A$12:$N$61,9,FALSE),"")</f>
        <v/>
      </c>
      <c r="I52" t="str">
        <f>IF(COUNTA(jr_s!$B54)=1,VLOOKUP($B52,jr_s!$A$12:$N$61,10,FALSE),"")</f>
        <v/>
      </c>
      <c r="J52" t="str">
        <f>IF(COUNTA(jr_s!$B54)=1,VLOOKUP($B52,jr_s!$A$12:$N$61,11,FALSE),"")</f>
        <v/>
      </c>
      <c r="K52" t="str">
        <f>IF(COUNTA(jr_s!$B54)=1,VLOOKUP($B52,jr_s!$A$12:$N$61,12,FALSE),"")</f>
        <v/>
      </c>
      <c r="L52" t="str">
        <f>IF(COUNTA(jr_s!$B54)=1,VLOOKUP($B52,jr_s!$A$12:$N$61,13,FALSE),"")</f>
        <v/>
      </c>
      <c r="M52" t="str">
        <f>IF(COUNTA(jr_s!$B54)=1,VLOOKUP($B52,jr_s!$A$12:$N$61,14,FALSE),"")</f>
        <v/>
      </c>
    </row>
    <row r="53" spans="1:13" x14ac:dyDescent="0.15">
      <c r="A53" t="str">
        <f t="shared" si="1"/>
        <v>44</v>
      </c>
      <c r="B53">
        <v>44</v>
      </c>
      <c r="C53" t="str">
        <f>IF(COUNTA(jr_s!$B55)=1,VLOOKUP($B53,jr_s!$A$12:$N$61,2,FALSE)&amp;" "&amp;VLOOKUP($B53,jr_s!$A$12:$N$61,3,FALSE),"")</f>
        <v/>
      </c>
      <c r="D53" t="str">
        <f>IF(COUNTA(jr_s!$B55)=1,VLOOKUP($B53,jr_s!$A$12:$N$61,4,FALSE)&amp;" "&amp;VLOOKUP($B53,jr_s!$A$12:$N$61,5,FALSE),"")</f>
        <v/>
      </c>
      <c r="E53" s="3" t="str">
        <f>IF(COUNTA(jr_s!$B55)=1,VLOOKUP($B53,jr_s!$A$12:$N$61,6,FALSE),"")</f>
        <v/>
      </c>
      <c r="F53" t="str">
        <f>IF(COUNTA(jr_s!$B55)=1,VLOOKUP($B53,jr_s!$A$12:$N$61,7,FALSE),"")</f>
        <v/>
      </c>
      <c r="G53" t="str">
        <f>IF(COUNTA(jr_s!$B55)=1,VLOOKUP($B53,jr_s!$A$12:$N$61,8,FALSE),"")</f>
        <v/>
      </c>
      <c r="H53" t="str">
        <f>IF(COUNTA(jr_s!$B55)=1,VLOOKUP($B53,jr_s!$A$12:$N$61,9,FALSE),"")</f>
        <v/>
      </c>
      <c r="I53" t="str">
        <f>IF(COUNTA(jr_s!$B55)=1,VLOOKUP($B53,jr_s!$A$12:$N$61,10,FALSE),"")</f>
        <v/>
      </c>
      <c r="J53" t="str">
        <f>IF(COUNTA(jr_s!$B55)=1,VLOOKUP($B53,jr_s!$A$12:$N$61,11,FALSE),"")</f>
        <v/>
      </c>
      <c r="K53" t="str">
        <f>IF(COUNTA(jr_s!$B55)=1,VLOOKUP($B53,jr_s!$A$12:$N$61,12,FALSE),"")</f>
        <v/>
      </c>
      <c r="L53" t="str">
        <f>IF(COUNTA(jr_s!$B55)=1,VLOOKUP($B53,jr_s!$A$12:$N$61,13,FALSE),"")</f>
        <v/>
      </c>
      <c r="M53" t="str">
        <f>IF(COUNTA(jr_s!$B55)=1,VLOOKUP($B53,jr_s!$A$12:$N$61,14,FALSE),"")</f>
        <v/>
      </c>
    </row>
    <row r="54" spans="1:13" x14ac:dyDescent="0.15">
      <c r="A54" t="str">
        <f t="shared" si="1"/>
        <v>45</v>
      </c>
      <c r="B54">
        <v>45</v>
      </c>
      <c r="C54" t="str">
        <f>IF(COUNTA(jr_s!$B56)=1,VLOOKUP($B54,jr_s!$A$12:$N$61,2,FALSE)&amp;" "&amp;VLOOKUP($B54,jr_s!$A$12:$N$61,3,FALSE),"")</f>
        <v/>
      </c>
      <c r="D54" t="str">
        <f>IF(COUNTA(jr_s!$B56)=1,VLOOKUP($B54,jr_s!$A$12:$N$61,4,FALSE)&amp;" "&amp;VLOOKUP($B54,jr_s!$A$12:$N$61,5,FALSE),"")</f>
        <v/>
      </c>
      <c r="E54" s="3" t="str">
        <f>IF(COUNTA(jr_s!$B56)=1,VLOOKUP($B54,jr_s!$A$12:$N$61,6,FALSE),"")</f>
        <v/>
      </c>
      <c r="F54" t="str">
        <f>IF(COUNTA(jr_s!$B56)=1,VLOOKUP($B54,jr_s!$A$12:$N$61,7,FALSE),"")</f>
        <v/>
      </c>
      <c r="G54" t="str">
        <f>IF(COUNTA(jr_s!$B56)=1,VLOOKUP($B54,jr_s!$A$12:$N$61,8,FALSE),"")</f>
        <v/>
      </c>
      <c r="H54" t="str">
        <f>IF(COUNTA(jr_s!$B56)=1,VLOOKUP($B54,jr_s!$A$12:$N$61,9,FALSE),"")</f>
        <v/>
      </c>
      <c r="I54" t="str">
        <f>IF(COUNTA(jr_s!$B56)=1,VLOOKUP($B54,jr_s!$A$12:$N$61,10,FALSE),"")</f>
        <v/>
      </c>
      <c r="J54" t="str">
        <f>IF(COUNTA(jr_s!$B56)=1,VLOOKUP($B54,jr_s!$A$12:$N$61,11,FALSE),"")</f>
        <v/>
      </c>
      <c r="K54" t="str">
        <f>IF(COUNTA(jr_s!$B56)=1,VLOOKUP($B54,jr_s!$A$12:$N$61,12,FALSE),"")</f>
        <v/>
      </c>
      <c r="L54" t="str">
        <f>IF(COUNTA(jr_s!$B56)=1,VLOOKUP($B54,jr_s!$A$12:$N$61,13,FALSE),"")</f>
        <v/>
      </c>
      <c r="M54" t="str">
        <f>IF(COUNTA(jr_s!$B56)=1,VLOOKUP($B54,jr_s!$A$12:$N$61,14,FALSE),"")</f>
        <v/>
      </c>
    </row>
    <row r="55" spans="1:13" x14ac:dyDescent="0.15">
      <c r="A55" t="str">
        <f t="shared" si="1"/>
        <v>46</v>
      </c>
      <c r="B55">
        <v>46</v>
      </c>
      <c r="C55" t="str">
        <f>IF(COUNTA(jr_s!$B57)=1,VLOOKUP($B55,jr_s!$A$12:$N$61,2,FALSE)&amp;" "&amp;VLOOKUP($B55,jr_s!$A$12:$N$61,3,FALSE),"")</f>
        <v/>
      </c>
      <c r="D55" t="str">
        <f>IF(COUNTA(jr_s!$B57)=1,VLOOKUP($B55,jr_s!$A$12:$N$61,4,FALSE)&amp;" "&amp;VLOOKUP($B55,jr_s!$A$12:$N$61,5,FALSE),"")</f>
        <v/>
      </c>
      <c r="E55" s="3" t="str">
        <f>IF(COUNTA(jr_s!$B57)=1,VLOOKUP($B55,jr_s!$A$12:$N$61,6,FALSE),"")</f>
        <v/>
      </c>
      <c r="F55" t="str">
        <f>IF(COUNTA(jr_s!$B57)=1,VLOOKUP($B55,jr_s!$A$12:$N$61,7,FALSE),"")</f>
        <v/>
      </c>
      <c r="G55" t="str">
        <f>IF(COUNTA(jr_s!$B57)=1,VLOOKUP($B55,jr_s!$A$12:$N$61,8,FALSE),"")</f>
        <v/>
      </c>
      <c r="H55" t="str">
        <f>IF(COUNTA(jr_s!$B57)=1,VLOOKUP($B55,jr_s!$A$12:$N$61,9,FALSE),"")</f>
        <v/>
      </c>
      <c r="I55" t="str">
        <f>IF(COUNTA(jr_s!$B57)=1,VLOOKUP($B55,jr_s!$A$12:$N$61,10,FALSE),"")</f>
        <v/>
      </c>
      <c r="J55" t="str">
        <f>IF(COUNTA(jr_s!$B57)=1,VLOOKUP($B55,jr_s!$A$12:$N$61,11,FALSE),"")</f>
        <v/>
      </c>
      <c r="K55" t="str">
        <f>IF(COUNTA(jr_s!$B57)=1,VLOOKUP($B55,jr_s!$A$12:$N$61,12,FALSE),"")</f>
        <v/>
      </c>
      <c r="L55" t="str">
        <f>IF(COUNTA(jr_s!$B57)=1,VLOOKUP($B55,jr_s!$A$12:$N$61,13,FALSE),"")</f>
        <v/>
      </c>
      <c r="M55" t="str">
        <f>IF(COUNTA(jr_s!$B57)=1,VLOOKUP($B55,jr_s!$A$12:$N$61,14,FALSE),"")</f>
        <v/>
      </c>
    </row>
    <row r="56" spans="1:13" x14ac:dyDescent="0.15">
      <c r="A56" t="str">
        <f t="shared" si="1"/>
        <v>47</v>
      </c>
      <c r="B56">
        <v>47</v>
      </c>
      <c r="C56" t="str">
        <f>IF(COUNTA(jr_s!$B58)=1,VLOOKUP($B56,jr_s!$A$12:$N$61,2,FALSE)&amp;" "&amp;VLOOKUP($B56,jr_s!$A$12:$N$61,3,FALSE),"")</f>
        <v/>
      </c>
      <c r="D56" t="str">
        <f>IF(COUNTA(jr_s!$B58)=1,VLOOKUP($B56,jr_s!$A$12:$N$61,4,FALSE)&amp;" "&amp;VLOOKUP($B56,jr_s!$A$12:$N$61,5,FALSE),"")</f>
        <v/>
      </c>
      <c r="E56" s="3" t="str">
        <f>IF(COUNTA(jr_s!$B58)=1,VLOOKUP($B56,jr_s!$A$12:$N$61,6,FALSE),"")</f>
        <v/>
      </c>
      <c r="F56" t="str">
        <f>IF(COUNTA(jr_s!$B58)=1,VLOOKUP($B56,jr_s!$A$12:$N$61,7,FALSE),"")</f>
        <v/>
      </c>
      <c r="G56" t="str">
        <f>IF(COUNTA(jr_s!$B58)=1,VLOOKUP($B56,jr_s!$A$12:$N$61,8,FALSE),"")</f>
        <v/>
      </c>
      <c r="H56" t="str">
        <f>IF(COUNTA(jr_s!$B58)=1,VLOOKUP($B56,jr_s!$A$12:$N$61,9,FALSE),"")</f>
        <v/>
      </c>
      <c r="I56" t="str">
        <f>IF(COUNTA(jr_s!$B58)=1,VLOOKUP($B56,jr_s!$A$12:$N$61,10,FALSE),"")</f>
        <v/>
      </c>
      <c r="J56" t="str">
        <f>IF(COUNTA(jr_s!$B58)=1,VLOOKUP($B56,jr_s!$A$12:$N$61,11,FALSE),"")</f>
        <v/>
      </c>
      <c r="K56" t="str">
        <f>IF(COUNTA(jr_s!$B58)=1,VLOOKUP($B56,jr_s!$A$12:$N$61,12,FALSE),"")</f>
        <v/>
      </c>
      <c r="L56" t="str">
        <f>IF(COUNTA(jr_s!$B58)=1,VLOOKUP($B56,jr_s!$A$12:$N$61,13,FALSE),"")</f>
        <v/>
      </c>
      <c r="M56" t="str">
        <f>IF(COUNTA(jr_s!$B58)=1,VLOOKUP($B56,jr_s!$A$12:$N$61,14,FALSE),"")</f>
        <v/>
      </c>
    </row>
    <row r="57" spans="1:13" x14ac:dyDescent="0.15">
      <c r="A57" t="str">
        <f t="shared" si="1"/>
        <v>48</v>
      </c>
      <c r="B57">
        <v>48</v>
      </c>
      <c r="C57" t="str">
        <f>IF(COUNTA(jr_s!$B59)=1,VLOOKUP($B57,jr_s!$A$12:$N$61,2,FALSE)&amp;" "&amp;VLOOKUP($B57,jr_s!$A$12:$N$61,3,FALSE),"")</f>
        <v/>
      </c>
      <c r="D57" t="str">
        <f>IF(COUNTA(jr_s!$B59)=1,VLOOKUP($B57,jr_s!$A$12:$N$61,4,FALSE)&amp;" "&amp;VLOOKUP($B57,jr_s!$A$12:$N$61,5,FALSE),"")</f>
        <v/>
      </c>
      <c r="E57" s="3" t="str">
        <f>IF(COUNTA(jr_s!$B59)=1,VLOOKUP($B57,jr_s!$A$12:$N$61,6,FALSE),"")</f>
        <v/>
      </c>
      <c r="F57" t="str">
        <f>IF(COUNTA(jr_s!$B59)=1,VLOOKUP($B57,jr_s!$A$12:$N$61,7,FALSE),"")</f>
        <v/>
      </c>
      <c r="G57" t="str">
        <f>IF(COUNTA(jr_s!$B59)=1,VLOOKUP($B57,jr_s!$A$12:$N$61,8,FALSE),"")</f>
        <v/>
      </c>
      <c r="H57" t="str">
        <f>IF(COUNTA(jr_s!$B59)=1,VLOOKUP($B57,jr_s!$A$12:$N$61,9,FALSE),"")</f>
        <v/>
      </c>
      <c r="I57" t="str">
        <f>IF(COUNTA(jr_s!$B59)=1,VLOOKUP($B57,jr_s!$A$12:$N$61,10,FALSE),"")</f>
        <v/>
      </c>
      <c r="J57" t="str">
        <f>IF(COUNTA(jr_s!$B59)=1,VLOOKUP($B57,jr_s!$A$12:$N$61,11,FALSE),"")</f>
        <v/>
      </c>
      <c r="K57" t="str">
        <f>IF(COUNTA(jr_s!$B59)=1,VLOOKUP($B57,jr_s!$A$12:$N$61,12,FALSE),"")</f>
        <v/>
      </c>
      <c r="L57" t="str">
        <f>IF(COUNTA(jr_s!$B59)=1,VLOOKUP($B57,jr_s!$A$12:$N$61,13,FALSE),"")</f>
        <v/>
      </c>
      <c r="M57" t="str">
        <f>IF(COUNTA(jr_s!$B59)=1,VLOOKUP($B57,jr_s!$A$12:$N$61,14,FALSE),"")</f>
        <v/>
      </c>
    </row>
    <row r="58" spans="1:13" x14ac:dyDescent="0.15">
      <c r="A58" t="str">
        <f t="shared" si="1"/>
        <v>49</v>
      </c>
      <c r="B58">
        <v>49</v>
      </c>
      <c r="C58" t="str">
        <f>IF(COUNTA(jr_s!$B60)=1,VLOOKUP($B58,jr_s!$A$12:$N$61,2,FALSE)&amp;" "&amp;VLOOKUP($B58,jr_s!$A$12:$N$61,3,FALSE),"")</f>
        <v/>
      </c>
      <c r="D58" t="str">
        <f>IF(COUNTA(jr_s!$B60)=1,VLOOKUP($B58,jr_s!$A$12:$N$61,4,FALSE)&amp;" "&amp;VLOOKUP($B58,jr_s!$A$12:$N$61,5,FALSE),"")</f>
        <v/>
      </c>
      <c r="E58" s="3" t="str">
        <f>IF(COUNTA(jr_s!$B60)=1,VLOOKUP($B58,jr_s!$A$12:$N$61,6,FALSE),"")</f>
        <v/>
      </c>
      <c r="F58" t="str">
        <f>IF(COUNTA(jr_s!$B60)=1,VLOOKUP($B58,jr_s!$A$12:$N$61,7,FALSE),"")</f>
        <v/>
      </c>
      <c r="G58" t="str">
        <f>IF(COUNTA(jr_s!$B60)=1,VLOOKUP($B58,jr_s!$A$12:$N$61,8,FALSE),"")</f>
        <v/>
      </c>
      <c r="H58" t="str">
        <f>IF(COUNTA(jr_s!$B60)=1,VLOOKUP($B58,jr_s!$A$12:$N$61,9,FALSE),"")</f>
        <v/>
      </c>
      <c r="I58" t="str">
        <f>IF(COUNTA(jr_s!$B60)=1,VLOOKUP($B58,jr_s!$A$12:$N$61,10,FALSE),"")</f>
        <v/>
      </c>
      <c r="J58" t="str">
        <f>IF(COUNTA(jr_s!$B60)=1,VLOOKUP($B58,jr_s!$A$12:$N$61,11,FALSE),"")</f>
        <v/>
      </c>
      <c r="K58" t="str">
        <f>IF(COUNTA(jr_s!$B60)=1,VLOOKUP($B58,jr_s!$A$12:$N$61,12,FALSE),"")</f>
        <v/>
      </c>
      <c r="L58" t="str">
        <f>IF(COUNTA(jr_s!$B60)=1,VLOOKUP($B58,jr_s!$A$12:$N$61,13,FALSE),"")</f>
        <v/>
      </c>
      <c r="M58" t="str">
        <f>IF(COUNTA(jr_s!$B60)=1,VLOOKUP($B58,jr_s!$A$12:$N$61,14,FALSE),"")</f>
        <v/>
      </c>
    </row>
    <row r="59" spans="1:13" x14ac:dyDescent="0.15">
      <c r="A59" t="str">
        <f t="shared" si="1"/>
        <v>50</v>
      </c>
      <c r="B59">
        <v>50</v>
      </c>
      <c r="C59" t="str">
        <f>IF(COUNTA(jr_s!$B61)=1,VLOOKUP($B59,jr_s!$A$12:$N$61,2,FALSE)&amp;" "&amp;VLOOKUP($B59,jr_s!$A$12:$N$61,3,FALSE),"")</f>
        <v/>
      </c>
      <c r="D59" t="str">
        <f>IF(COUNTA(jr_s!$B61)=1,VLOOKUP($B59,jr_s!$A$12:$N$61,4,FALSE)&amp;" "&amp;VLOOKUP($B59,jr_s!$A$12:$N$61,5,FALSE),"")</f>
        <v/>
      </c>
      <c r="E59" s="3" t="str">
        <f>IF(COUNTA(jr_s!$B61)=1,VLOOKUP($B59,jr_s!$A$12:$N$61,6,FALSE),"")</f>
        <v/>
      </c>
      <c r="F59" t="str">
        <f>IF(COUNTA(jr_s!$B61)=1,VLOOKUP($B59,jr_s!$A$12:$N$61,7,FALSE),"")</f>
        <v/>
      </c>
      <c r="G59" t="str">
        <f>IF(COUNTA(jr_s!$B61)=1,VLOOKUP($B59,jr_s!$A$12:$N$61,8,FALSE),"")</f>
        <v/>
      </c>
      <c r="H59" t="str">
        <f>IF(COUNTA(jr_s!$B61)=1,VLOOKUP($B59,jr_s!$A$12:$N$61,9,FALSE),"")</f>
        <v/>
      </c>
      <c r="I59" t="str">
        <f>IF(COUNTA(jr_s!$B61)=1,VLOOKUP($B59,jr_s!$A$12:$N$61,10,FALSE),"")</f>
        <v/>
      </c>
      <c r="J59" t="str">
        <f>IF(COUNTA(jr_s!$B61)=1,VLOOKUP($B59,jr_s!$A$12:$N$61,11,FALSE),"")</f>
        <v/>
      </c>
      <c r="K59" t="str">
        <f>IF(COUNTA(jr_s!$B61)=1,VLOOKUP($B59,jr_s!$A$12:$N$61,12,FALSE),"")</f>
        <v/>
      </c>
      <c r="L59" t="str">
        <f>IF(COUNTA(jr_s!$B61)=1,VLOOKUP($B59,jr_s!$A$12:$N$61,13,FALSE),"")</f>
        <v/>
      </c>
      <c r="M59" t="str">
        <f>IF(COUNTA(jr_s!$B61)=1,VLOOKUP($B59,jr_s!$A$12:$N$61,14,FALSE),"")</f>
        <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jr_s</vt:lpstr>
      <vt:lpstr>jr_s_text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Mitsuhiro TAKEDA</cp:lastModifiedBy>
  <dcterms:created xsi:type="dcterms:W3CDTF">2016-09-05T04:05:58Z</dcterms:created>
  <dcterms:modified xsi:type="dcterms:W3CDTF">2016-11-03T11:45:46Z</dcterms:modified>
</cp:coreProperties>
</file>